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https://bozzm-my.sharepoint.com/personal/tdandawa_boz_zm/Documents/Documents/Work/2026/June/"/>
    </mc:Choice>
  </mc:AlternateContent>
  <xr:revisionPtr revIDLastSave="0" documentId="8_{3942E46A-CB2E-4BC4-B050-D27940F765F0}" xr6:coauthVersionLast="47" xr6:coauthVersionMax="47" xr10:uidLastSave="{00000000-0000-0000-0000-000000000000}"/>
  <bookViews>
    <workbookView xWindow="-110" yWindow="-110" windowWidth="22620" windowHeight="13500" tabRatio="598" activeTab="3" xr2:uid="{00000000-000D-0000-FFFF-FFFF00000000}"/>
  </bookViews>
  <sheets>
    <sheet name="Contents" sheetId="2" r:id="rId1"/>
    <sheet name="Glossary" sheetId="5" r:id="rId2"/>
    <sheet name="Report Data" sheetId="3" r:id="rId3"/>
    <sheet name="Additional Data" sheetId="4" r:id="rId4"/>
  </sheets>
  <externalReferences>
    <externalReference r:id="rId5"/>
  </externalReferences>
  <definedNames>
    <definedName name="_Toc504492410" localSheetId="2">'Report Data'!$A$3</definedName>
    <definedName name="_Toc504492413" localSheetId="2">'Report Data'!$B$39</definedName>
    <definedName name="_Toc504492414" localSheetId="2">'Report Data'!$B$49</definedName>
    <definedName name="_Toc504492415" localSheetId="2">'Report Data'!$B$60</definedName>
    <definedName name="_Toc504492417" localSheetId="2">'Report Data'!$B$85</definedName>
    <definedName name="_Toc504492419" localSheetId="2">'Report Data'!$B$113</definedName>
    <definedName name="_Toc504492421" localSheetId="2">'Report Data'!$B$137</definedName>
    <definedName name="_Toc504492422" localSheetId="2">'Report Data'!#REF!</definedName>
    <definedName name="_Toc504492423" localSheetId="2">'Report Data'!$B$154</definedName>
    <definedName name="_Toc504492424" localSheetId="2">'Report Data'!$B$163</definedName>
    <definedName name="_Toc504492425" localSheetId="2">'Report Data'!$B$172</definedName>
    <definedName name="_Toc504492426" localSheetId="2">'Report Data'!$B$183</definedName>
    <definedName name="_Toc504492428" localSheetId="2">'Report Data'!$B$203</definedName>
    <definedName name="_Toc504492429" localSheetId="2">'Report Data'!$B$212</definedName>
    <definedName name="_Toc504492430" localSheetId="2">'Report Data'!$B$225</definedName>
    <definedName name="_Toc504492431" localSheetId="2">'Report Data'!$B$235</definedName>
    <definedName name="_Toc504492432" localSheetId="2">'Report Data'!$B$245</definedName>
    <definedName name="_Toc504492434" localSheetId="2">'Report Data'!$B$269</definedName>
    <definedName name="_Toc504492435" localSheetId="2">'Report Data'!$B$284</definedName>
    <definedName name="_Toc504492436" localSheetId="2">'Report Data'!$B$295</definedName>
    <definedName name="_Toc504492497" localSheetId="2">'Report Data'!$B$440</definedName>
    <definedName name="_Toc504544842" localSheetId="2">'Report Data'!$B$1</definedName>
    <definedName name="_Toc504544845" localSheetId="2">'Report Data'!$B$181</definedName>
    <definedName name="_Toc504544849" localSheetId="2">'Report Data'!$B$438</definedName>
    <definedName name="_Toc504544850" localSheetId="2">'Report Data'!$B$478</definedName>
    <definedName name="_Toc504544851" localSheetId="2">'Report Data'!#REF!</definedName>
    <definedName name="_Toc504544852" localSheetId="2">'Report Data'!$B$568</definedName>
    <definedName name="_Toc504544857" localSheetId="2">'Report Data'!$B$603</definedName>
    <definedName name="_Toc509481036" localSheetId="2">'Report Data'!$B$29</definedName>
    <definedName name="_Toc509481061" localSheetId="2">'Report Data'!$B$308</definedName>
    <definedName name="_Toc509481062" localSheetId="2">'Report Data'!$B$321</definedName>
    <definedName name="_Toc509481063" localSheetId="2">'Report Data'!$B$334</definedName>
    <definedName name="_Toc509481064" localSheetId="2">'Report Data'!$B$344</definedName>
    <definedName name="_Toc509481065" localSheetId="2">'Report Data'!$B$356</definedName>
    <definedName name="_Toc509481066" localSheetId="2">'Report Data'!$B$368</definedName>
    <definedName name="_Toc509481067" localSheetId="2">'Report Data'!$B$376</definedName>
    <definedName name="_Toc509481068" localSheetId="2">'Report Data'!$B$386</definedName>
    <definedName name="_Toc509481069" localSheetId="2">'Report Data'!$B$398</definedName>
    <definedName name="_Toc509481070" localSheetId="2">'Report Data'!$B$408</definedName>
    <definedName name="_Toc509481071" localSheetId="2">'Report Data'!$B$418</definedName>
    <definedName name="_Toc509481072" localSheetId="2">'Report Data'!$B$428</definedName>
    <definedName name="_Toc509481073" localSheetId="2">'Report Data'!$B$440</definedName>
    <definedName name="_Toc509481074" localSheetId="2">'Report Data'!$B$449</definedName>
    <definedName name="_Toc509481075" localSheetId="2">'Report Data'!$B$464</definedName>
    <definedName name="_Toc509481076" localSheetId="2">'Report Data'!$B$468</definedName>
    <definedName name="_Toc509481077" localSheetId="2">'Report Data'!$B$480</definedName>
    <definedName name="_Toc509481078" localSheetId="2">'Report Data'!$B$492</definedName>
    <definedName name="_Toc509481079" localSheetId="2">'Report Data'!$B$504</definedName>
    <definedName name="_Toc509481080" localSheetId="2">'Report Data'!$B$517</definedName>
    <definedName name="_Toc509481081" localSheetId="2">'Report Data'!$B$522</definedName>
    <definedName name="_Toc509481082" localSheetId="2">'Report Data'!$B$535</definedName>
    <definedName name="_Toc509481083" localSheetId="2">'Report Data'!$B$548</definedName>
    <definedName name="_Toc509481084" localSheetId="2">'Report Data'!$B$559</definedName>
    <definedName name="_Toc509481085" localSheetId="2">'Report Data'!#REF!</definedName>
    <definedName name="_Toc509481086" localSheetId="2">'Report Data'!#REF!</definedName>
    <definedName name="_Toc509481087" localSheetId="2">'Report Data'!$B$570</definedName>
    <definedName name="_Toc509481088" localSheetId="2">'Report Data'!#REF!</definedName>
    <definedName name="_Toc509481089" localSheetId="2">'Report Data'!#REF!</definedName>
    <definedName name="_Toc509481090" localSheetId="2">'Report Data'!$B$579</definedName>
    <definedName name="_Toc509481091" localSheetId="2">'Report Data'!$B$588</definedName>
    <definedName name="_Toc509481092" localSheetId="2">'Report Data'!$B$595</definedName>
    <definedName name="_Toc509481093" localSheetId="2">'Report Data'!#REF!</definedName>
    <definedName name="_Toc509481094" localSheetId="2">'Report Data'!$B$618</definedName>
    <definedName name="_Toc509481096" localSheetId="2">'Report Data'!$B$647</definedName>
    <definedName name="_Toc509481097" localSheetId="2">'Report Data'!$B$660</definedName>
    <definedName name="_Toc509481098" localSheetId="2">'Report Data'!#REF!</definedName>
    <definedName name="_Toc509481099" localSheetId="2">'Report Data'!#REF!</definedName>
    <definedName name="_Toc509481100" localSheetId="2">'Report Data'!#REF!</definedName>
    <definedName name="_Toc509481101" localSheetId="2">'Report Data'!#REF!</definedName>
    <definedName name="_Toc509481102" localSheetId="2">'Report Data'!$B$663</definedName>
    <definedName name="_Toc509481103" localSheetId="2">'Report Data'!$B$676</definedName>
    <definedName name="Chart1Range">OFFSET('[1]Summary Report'!$C$18,0,COUNTA('[1]Summary Report'!$18:$18)-'[1]Report Graphics (old)'!$C$2-'[1]Report Graphics (old)'!$A$3,1,'[1]Report Graphics (old)'!$C$2)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P176" i="3" l="1"/>
  <c r="AP167" i="3"/>
  <c r="AF613" i="3"/>
  <c r="AE613" i="3"/>
  <c r="AD613" i="3"/>
  <c r="AC613" i="3"/>
  <c r="Z613" i="3" l="1"/>
  <c r="AA613" i="3"/>
  <c r="AB613" i="3"/>
  <c r="Z133" i="3" l="1"/>
  <c r="X613" i="3"/>
  <c r="Z189" i="3" l="1"/>
  <c r="Z141" i="3"/>
  <c r="Z125" i="3"/>
  <c r="X64" i="3"/>
  <c r="X53" i="3"/>
  <c r="X133" i="3"/>
  <c r="W133" i="3"/>
  <c r="Y132" i="3"/>
  <c r="Y133" i="3" s="1"/>
  <c r="Y103" i="3"/>
  <c r="Y685" i="3" l="1"/>
  <c r="X685" i="3"/>
  <c r="Y672" i="3"/>
  <c r="X672" i="3"/>
  <c r="Y659" i="3"/>
  <c r="X659" i="3"/>
  <c r="Y649" i="3"/>
  <c r="X649" i="3"/>
  <c r="Y564" i="3"/>
  <c r="X564" i="3"/>
  <c r="Y554" i="3"/>
  <c r="X554" i="3"/>
  <c r="Y544" i="3"/>
  <c r="X544" i="3"/>
  <c r="Y531" i="3"/>
  <c r="X531" i="3"/>
  <c r="Y516" i="3"/>
  <c r="X516" i="3"/>
  <c r="Y506" i="3"/>
  <c r="X506" i="3"/>
  <c r="Y496" i="3"/>
  <c r="X496" i="3"/>
  <c r="Y486" i="3"/>
  <c r="X486" i="3"/>
  <c r="Y474" i="3"/>
  <c r="X474" i="3"/>
  <c r="Y464" i="3"/>
  <c r="X464" i="3"/>
  <c r="X454" i="3"/>
  <c r="Y454" i="3"/>
  <c r="Y445" i="3"/>
  <c r="X445" i="3"/>
  <c r="X434" i="3"/>
  <c r="Y434" i="3"/>
  <c r="Y424" i="3"/>
  <c r="X424" i="3"/>
  <c r="X414" i="3"/>
  <c r="Y414" i="3"/>
  <c r="Y404" i="3"/>
  <c r="X404" i="3"/>
  <c r="Y392" i="3"/>
  <c r="X392" i="3"/>
  <c r="Y382" i="3"/>
  <c r="X382" i="3"/>
  <c r="Y372" i="3"/>
  <c r="X372" i="3"/>
  <c r="Y362" i="3"/>
  <c r="X362" i="3"/>
  <c r="Y350" i="3"/>
  <c r="X350" i="3"/>
  <c r="Y340" i="3"/>
  <c r="X340" i="3"/>
  <c r="Y330" i="3"/>
  <c r="X330" i="3"/>
  <c r="Y317" i="3"/>
  <c r="X317" i="3"/>
  <c r="Y302" i="3"/>
  <c r="X302" i="3"/>
  <c r="Y291" i="3"/>
  <c r="X291" i="3"/>
  <c r="Y280" i="3"/>
  <c r="X280" i="3"/>
  <c r="Y265" i="3"/>
  <c r="X265" i="3"/>
  <c r="Y250" i="3"/>
  <c r="X250" i="3"/>
  <c r="Y241" i="3"/>
  <c r="X241" i="3"/>
  <c r="Y231" i="3"/>
  <c r="X231" i="3"/>
  <c r="Y221" i="3"/>
  <c r="X221" i="3"/>
  <c r="Y210" i="3"/>
  <c r="X210" i="3"/>
  <c r="Y199" i="3"/>
  <c r="X199" i="3"/>
  <c r="Y189" i="3"/>
  <c r="X189" i="3"/>
  <c r="Y141" i="3" l="1"/>
  <c r="X141" i="3"/>
  <c r="Y125" i="3"/>
  <c r="X125" i="3"/>
  <c r="X109" i="3"/>
  <c r="W685" i="3"/>
  <c r="W672" i="3"/>
  <c r="W659" i="3"/>
  <c r="W649" i="3"/>
  <c r="W613" i="3"/>
  <c r="W564" i="3"/>
  <c r="W554" i="3"/>
  <c r="W544" i="3"/>
  <c r="W531" i="3"/>
  <c r="W516" i="3"/>
  <c r="W506" i="3"/>
  <c r="W496" i="3"/>
  <c r="W486" i="3"/>
  <c r="W474" i="3"/>
  <c r="W464" i="3"/>
  <c r="W454" i="3"/>
  <c r="W445" i="3"/>
  <c r="W434" i="3"/>
  <c r="W424" i="3"/>
  <c r="W414" i="3"/>
  <c r="W404" i="3"/>
  <c r="W392" i="3"/>
  <c r="W382" i="3"/>
  <c r="W372" i="3"/>
  <c r="W362" i="3"/>
  <c r="W350" i="3"/>
  <c r="W340" i="3"/>
  <c r="W330" i="3"/>
  <c r="W317" i="3"/>
  <c r="W302" i="3"/>
  <c r="W291" i="3"/>
  <c r="W280" i="3"/>
  <c r="W265" i="3"/>
  <c r="W250" i="3"/>
  <c r="W241" i="3"/>
  <c r="W231" i="3"/>
  <c r="W221" i="3"/>
  <c r="W210" i="3"/>
  <c r="W199" i="3"/>
  <c r="W189" i="3"/>
  <c r="W141" i="3"/>
  <c r="W125" i="3"/>
  <c r="W109" i="3"/>
  <c r="W93" i="3"/>
  <c r="W80" i="3"/>
  <c r="V685" i="3" l="1"/>
  <c r="V672" i="3"/>
  <c r="V659" i="3"/>
  <c r="V649" i="3"/>
  <c r="V564" i="3"/>
  <c r="V554" i="3"/>
  <c r="V544" i="3"/>
  <c r="V531" i="3"/>
  <c r="V516" i="3"/>
  <c r="V506" i="3"/>
  <c r="V496" i="3"/>
  <c r="V486" i="3"/>
  <c r="V474" i="3"/>
  <c r="V464" i="3"/>
  <c r="V454" i="3"/>
  <c r="V445" i="3"/>
  <c r="V434" i="3"/>
  <c r="V424" i="3"/>
  <c r="V414" i="3"/>
  <c r="V404" i="3"/>
  <c r="V392" i="3"/>
  <c r="V382" i="3"/>
  <c r="V372" i="3"/>
  <c r="V362" i="3"/>
  <c r="V350" i="3"/>
  <c r="V340" i="3"/>
  <c r="V330" i="3"/>
  <c r="V317" i="3"/>
  <c r="V302" i="3"/>
  <c r="V291" i="3"/>
  <c r="V280" i="3"/>
  <c r="V265" i="3"/>
  <c r="V250" i="3"/>
  <c r="V241" i="3"/>
  <c r="U241" i="3"/>
  <c r="V231" i="3"/>
  <c r="V221" i="3"/>
  <c r="V210" i="3"/>
  <c r="V199" i="3"/>
  <c r="V189" i="3"/>
  <c r="V141" i="3"/>
  <c r="V133" i="3"/>
  <c r="V125" i="3"/>
  <c r="V109" i="3"/>
  <c r="V93" i="3"/>
  <c r="V80" i="3"/>
  <c r="V45" i="3"/>
  <c r="V35" i="3"/>
  <c r="V25" i="3"/>
  <c r="V12" i="3"/>
  <c r="U685" i="3" l="1"/>
  <c r="U672" i="3"/>
  <c r="U659" i="3"/>
  <c r="U649" i="3"/>
  <c r="U564" i="3"/>
  <c r="U554" i="3"/>
  <c r="U544" i="3"/>
  <c r="U531" i="3"/>
  <c r="U516" i="3"/>
  <c r="U506" i="3"/>
  <c r="U496" i="3"/>
  <c r="U486" i="3"/>
  <c r="U474" i="3"/>
  <c r="U464" i="3"/>
  <c r="U454" i="3"/>
  <c r="U445" i="3"/>
  <c r="U434" i="3"/>
  <c r="U424" i="3"/>
  <c r="U414" i="3"/>
  <c r="U404" i="3"/>
  <c r="U392" i="3"/>
  <c r="U382" i="3"/>
  <c r="U372" i="3"/>
  <c r="U362" i="3"/>
  <c r="U350" i="3"/>
  <c r="U340" i="3"/>
  <c r="U330" i="3" l="1"/>
  <c r="U317" i="3"/>
  <c r="U302" i="3"/>
  <c r="U291" i="3"/>
  <c r="U280" i="3"/>
  <c r="U265" i="3"/>
  <c r="U250" i="3"/>
  <c r="U231" i="3"/>
  <c r="U221" i="3"/>
  <c r="U210" i="3"/>
  <c r="U199" i="3"/>
  <c r="U189" i="3" l="1"/>
  <c r="U141" i="3"/>
  <c r="U133" i="3"/>
  <c r="U125" i="3"/>
  <c r="U109" i="3"/>
  <c r="U93" i="3"/>
  <c r="U80" i="3"/>
  <c r="U45" i="3"/>
  <c r="U35" i="3"/>
  <c r="U25" i="3"/>
  <c r="U12" i="3"/>
  <c r="T21" i="4" l="1"/>
  <c r="T685" i="3"/>
  <c r="T649" i="3"/>
  <c r="T672" i="3"/>
  <c r="T659" i="3"/>
  <c r="T613" i="3"/>
  <c r="T564" i="3"/>
  <c r="T554" i="3"/>
  <c r="T544" i="3"/>
  <c r="T531" i="3"/>
  <c r="T516" i="3"/>
  <c r="T506" i="3"/>
  <c r="T496" i="3"/>
  <c r="T486" i="3"/>
  <c r="T474" i="3"/>
  <c r="T464" i="3"/>
  <c r="S445" i="3"/>
  <c r="T445" i="3"/>
  <c r="T424" i="3"/>
  <c r="S424" i="3"/>
  <c r="T392" i="3"/>
  <c r="T382" i="3"/>
  <c r="T350" i="3"/>
  <c r="T340" i="3"/>
  <c r="T330" i="3"/>
  <c r="T317" i="3"/>
  <c r="T291" i="3"/>
  <c r="T280" i="3"/>
  <c r="T265" i="3"/>
  <c r="T250" i="3"/>
  <c r="T241" i="3"/>
  <c r="T231" i="3"/>
  <c r="T210" i="3"/>
  <c r="S210" i="3"/>
  <c r="T199" i="3"/>
  <c r="T189" i="3"/>
  <c r="T93" i="3"/>
  <c r="T109" i="3"/>
  <c r="S109" i="3"/>
  <c r="S35" i="3"/>
  <c r="S80" i="3"/>
  <c r="T80" i="3"/>
  <c r="T45" i="3"/>
  <c r="T35" i="3"/>
  <c r="S110" i="3" l="1"/>
  <c r="T110" i="3"/>
  <c r="T81" i="3"/>
  <c r="S81" i="3"/>
  <c r="T35" i="4" l="1"/>
  <c r="T34" i="4"/>
  <c r="T33" i="4"/>
  <c r="T30" i="4"/>
  <c r="T27" i="4"/>
  <c r="T24" i="4"/>
  <c r="T454" i="3"/>
  <c r="T434" i="3"/>
  <c r="T414" i="3"/>
  <c r="T404" i="3"/>
  <c r="T372" i="3"/>
  <c r="T362" i="3"/>
  <c r="T302" i="3"/>
  <c r="T221" i="3"/>
  <c r="T141" i="3"/>
  <c r="T133" i="3"/>
  <c r="T125" i="3"/>
  <c r="T25" i="3"/>
  <c r="T12" i="3"/>
  <c r="T36" i="4" l="1"/>
  <c r="T37" i="4"/>
  <c r="T128" i="3"/>
  <c r="S45" i="3"/>
  <c r="S454" i="3" l="1"/>
  <c r="S404" i="3"/>
  <c r="S362" i="3"/>
  <c r="S372" i="3"/>
  <c r="S302" i="3"/>
  <c r="S221" i="3"/>
  <c r="S133" i="3"/>
  <c r="S141" i="3"/>
  <c r="S125" i="3"/>
  <c r="S93" i="3" l="1"/>
  <c r="S128" i="3" s="1"/>
  <c r="S12" i="3"/>
  <c r="S414" i="3"/>
  <c r="S25" i="3"/>
  <c r="S434" i="3"/>
  <c r="S35" i="4" l="1"/>
  <c r="S34" i="4"/>
  <c r="S33" i="4"/>
  <c r="S30" i="4"/>
  <c r="S27" i="4"/>
  <c r="S24" i="4"/>
  <c r="S21" i="4"/>
  <c r="S37" i="4" l="1"/>
  <c r="S36" i="4"/>
  <c r="S613" i="3"/>
  <c r="R613" i="3"/>
  <c r="R93" i="3" l="1"/>
  <c r="R33" i="4" l="1"/>
  <c r="R30" i="4"/>
  <c r="R27" i="4"/>
  <c r="R685" i="3" l="1"/>
  <c r="R659" i="3"/>
  <c r="R649" i="3"/>
  <c r="R564" i="3"/>
  <c r="R554" i="3"/>
  <c r="R544" i="3"/>
  <c r="R531" i="3"/>
  <c r="R516" i="3"/>
  <c r="R506" i="3"/>
  <c r="R496" i="3"/>
  <c r="R486" i="3"/>
  <c r="R474" i="3"/>
  <c r="R464" i="3"/>
  <c r="R454" i="3"/>
  <c r="R445" i="3"/>
  <c r="R434" i="3"/>
  <c r="R424" i="3"/>
  <c r="R414" i="3"/>
  <c r="R404" i="3"/>
  <c r="R392" i="3"/>
  <c r="R382" i="3"/>
  <c r="R372" i="3"/>
  <c r="R362" i="3"/>
  <c r="R350" i="3"/>
  <c r="R340" i="3"/>
  <c r="R330" i="3"/>
  <c r="R317" i="3"/>
  <c r="R302" i="3"/>
  <c r="R291" i="3"/>
  <c r="R280" i="3"/>
  <c r="R265" i="3"/>
  <c r="R250" i="3"/>
  <c r="R241" i="3"/>
  <c r="R231" i="3"/>
  <c r="R221" i="3"/>
  <c r="R210" i="3"/>
  <c r="R199" i="3"/>
  <c r="R189" i="3"/>
  <c r="R176" i="3"/>
  <c r="R141" i="3"/>
  <c r="R133" i="3"/>
  <c r="R125" i="3"/>
  <c r="R109" i="3"/>
  <c r="R80" i="3"/>
  <c r="R45" i="3"/>
  <c r="R35" i="3"/>
  <c r="R25" i="3"/>
  <c r="R12" i="3"/>
  <c r="R35" i="4"/>
  <c r="R34" i="4"/>
  <c r="R24" i="4"/>
  <c r="R21" i="4"/>
  <c r="R81" i="3" l="1"/>
  <c r="R110" i="3"/>
  <c r="R37" i="4"/>
  <c r="R36" i="4"/>
  <c r="Q35" i="4"/>
  <c r="Q34" i="4"/>
  <c r="Q33" i="4"/>
  <c r="Q30" i="4"/>
  <c r="Q27" i="4"/>
  <c r="Q24" i="4"/>
  <c r="Q21" i="4"/>
  <c r="Q36" i="4" l="1"/>
  <c r="Q37" i="4"/>
  <c r="Q613" i="3"/>
  <c r="Q685" i="3" l="1"/>
  <c r="Q672" i="3"/>
  <c r="Q659" i="3"/>
  <c r="Q649" i="3"/>
  <c r="Q564" i="3"/>
  <c r="Q554" i="3"/>
  <c r="Q544" i="3"/>
  <c r="Q531" i="3"/>
  <c r="Q516" i="3"/>
  <c r="Q506" i="3"/>
  <c r="Q496" i="3"/>
  <c r="Q486" i="3"/>
  <c r="Q474" i="3"/>
  <c r="Q464" i="3"/>
  <c r="Q454" i="3"/>
  <c r="Q445" i="3"/>
  <c r="Q434" i="3"/>
  <c r="Q424" i="3"/>
  <c r="Q414" i="3"/>
  <c r="Q404" i="3"/>
  <c r="Q392" i="3"/>
  <c r="Q382" i="3"/>
  <c r="Q372" i="3"/>
  <c r="Q362" i="3"/>
  <c r="Q350" i="3"/>
  <c r="Q340" i="3"/>
  <c r="Q330" i="3"/>
  <c r="Q317" i="3"/>
  <c r="Q302" i="3"/>
  <c r="Q291" i="3"/>
  <c r="Q280" i="3"/>
  <c r="Q265" i="3"/>
  <c r="Q250" i="3"/>
  <c r="Q241" i="3"/>
  <c r="Q231" i="3"/>
  <c r="Q221" i="3"/>
  <c r="Q210" i="3"/>
  <c r="Q199" i="3"/>
  <c r="Q189" i="3"/>
  <c r="Q176" i="3"/>
  <c r="Q141" i="3"/>
  <c r="Q133" i="3"/>
  <c r="Q125" i="3"/>
  <c r="Q109" i="3"/>
  <c r="Q93" i="3"/>
  <c r="Q80" i="3"/>
  <c r="Q45" i="3"/>
  <c r="Q35" i="3"/>
  <c r="Q25" i="3"/>
  <c r="Q12" i="3"/>
  <c r="Q81" i="3" l="1"/>
  <c r="Q110" i="3"/>
  <c r="N35" i="4"/>
  <c r="N34" i="4"/>
  <c r="P35" i="4"/>
  <c r="P34" i="4"/>
  <c r="O34" i="4"/>
  <c r="P33" i="4"/>
  <c r="O33" i="4"/>
  <c r="O24" i="4"/>
  <c r="P24" i="4"/>
  <c r="P21" i="4"/>
  <c r="N21" i="4"/>
  <c r="O21" i="4"/>
  <c r="O685" i="3"/>
  <c r="P685" i="3"/>
  <c r="P672" i="3"/>
  <c r="N36" i="4" l="1"/>
  <c r="P37" i="4"/>
  <c r="P36" i="4"/>
  <c r="N37" i="4"/>
  <c r="O250" i="3"/>
  <c r="O35" i="4" l="1"/>
  <c r="O37" i="4" s="1"/>
  <c r="P30" i="4"/>
  <c r="O30" i="4"/>
  <c r="P27" i="4"/>
  <c r="O27" i="4"/>
  <c r="O36" i="4" l="1"/>
  <c r="P613" i="3"/>
  <c r="O613" i="3"/>
  <c r="O516" i="3" l="1"/>
  <c r="O506" i="3"/>
  <c r="O496" i="3"/>
  <c r="O486" i="3"/>
  <c r="O464" i="3"/>
  <c r="O474" i="3"/>
  <c r="O454" i="3"/>
  <c r="O445" i="3"/>
  <c r="O434" i="3"/>
  <c r="O424" i="3"/>
  <c r="O414" i="3"/>
  <c r="O404" i="3"/>
  <c r="O392" i="3"/>
  <c r="O382" i="3"/>
  <c r="O372" i="3"/>
  <c r="O362" i="3"/>
  <c r="O350" i="3"/>
  <c r="O340" i="3"/>
  <c r="O330" i="3"/>
  <c r="O317" i="3"/>
  <c r="O302" i="3"/>
  <c r="O291" i="3" l="1"/>
  <c r="O280" i="3"/>
  <c r="O265" i="3"/>
  <c r="O241" i="3"/>
  <c r="P231" i="3"/>
  <c r="O231" i="3"/>
  <c r="P221" i="3"/>
  <c r="O221" i="3"/>
  <c r="P210" i="3"/>
  <c r="O210" i="3"/>
  <c r="P199" i="3"/>
  <c r="O199" i="3"/>
  <c r="P189" i="3"/>
  <c r="O189" i="3"/>
  <c r="P176" i="3"/>
  <c r="O176" i="3"/>
  <c r="P93" i="3" l="1"/>
  <c r="O93" i="3"/>
  <c r="O141" i="3" l="1"/>
  <c r="O133" i="3"/>
  <c r="O125" i="3"/>
  <c r="O109" i="3"/>
  <c r="O80" i="3"/>
  <c r="P45" i="3"/>
  <c r="O45" i="3"/>
  <c r="O35" i="3"/>
  <c r="P25" i="3"/>
  <c r="O25" i="3"/>
  <c r="O12" i="3"/>
  <c r="O81" i="3" l="1"/>
  <c r="O110" i="3"/>
  <c r="O672" i="3"/>
  <c r="P659" i="3"/>
  <c r="O659" i="3"/>
  <c r="P649" i="3"/>
  <c r="O649" i="3"/>
  <c r="P564" i="3"/>
  <c r="O564" i="3"/>
  <c r="P554" i="3"/>
  <c r="O554" i="3"/>
  <c r="P544" i="3"/>
  <c r="O544" i="3"/>
  <c r="P531" i="3"/>
  <c r="O531" i="3"/>
  <c r="P516" i="3"/>
  <c r="P506" i="3"/>
  <c r="P496" i="3"/>
  <c r="P486" i="3"/>
  <c r="P474" i="3"/>
  <c r="P464" i="3"/>
  <c r="P454" i="3"/>
  <c r="P445" i="3"/>
  <c r="P434" i="3"/>
  <c r="P424" i="3"/>
  <c r="P414" i="3"/>
  <c r="P404" i="3"/>
  <c r="P392" i="3"/>
  <c r="P382" i="3"/>
  <c r="P372" i="3"/>
  <c r="P362" i="3"/>
  <c r="P350" i="3"/>
  <c r="P340" i="3"/>
  <c r="P330" i="3"/>
  <c r="P317" i="3"/>
  <c r="P302" i="3"/>
  <c r="P291" i="3"/>
  <c r="P280" i="3"/>
  <c r="P265" i="3"/>
  <c r="P250" i="3"/>
  <c r="P241" i="3"/>
  <c r="P141" i="3"/>
  <c r="P133" i="3"/>
  <c r="P125" i="3"/>
  <c r="P109" i="3"/>
  <c r="P80" i="3"/>
  <c r="P35" i="3"/>
  <c r="P12" i="3"/>
  <c r="P110" i="3" l="1"/>
  <c r="P81" i="3"/>
  <c r="N33" i="4"/>
  <c r="N685" i="3" l="1"/>
  <c r="N672" i="3"/>
  <c r="N659" i="3"/>
  <c r="N649" i="3" l="1"/>
  <c r="N613" i="3" l="1"/>
  <c r="N564" i="3"/>
  <c r="N554" i="3"/>
  <c r="N544" i="3"/>
  <c r="N531" i="3"/>
  <c r="N516" i="3"/>
  <c r="N506" i="3"/>
  <c r="N496" i="3"/>
  <c r="N486" i="3"/>
  <c r="N474" i="3"/>
  <c r="N464" i="3"/>
  <c r="N454" i="3"/>
  <c r="N445" i="3"/>
  <c r="N434" i="3"/>
  <c r="N424" i="3"/>
  <c r="N414" i="3"/>
  <c r="N404" i="3"/>
  <c r="N392" i="3"/>
  <c r="N382" i="3"/>
  <c r="N372" i="3"/>
  <c r="N362" i="3"/>
  <c r="N350" i="3"/>
  <c r="N340" i="3"/>
  <c r="N330" i="3"/>
  <c r="N317" i="3"/>
  <c r="N302" i="3"/>
  <c r="N291" i="3"/>
  <c r="N280" i="3"/>
  <c r="N265" i="3"/>
  <c r="N250" i="3"/>
  <c r="N241" i="3"/>
  <c r="N231" i="3"/>
  <c r="N221" i="3"/>
  <c r="N199" i="3" l="1"/>
  <c r="N210" i="3"/>
  <c r="N189" i="3"/>
  <c r="N141" i="3"/>
  <c r="N133" i="3"/>
  <c r="N80" i="3"/>
  <c r="N45" i="3"/>
  <c r="N35" i="3"/>
  <c r="M25" i="3"/>
  <c r="N25" i="3"/>
  <c r="N12" i="3"/>
  <c r="N109" i="3"/>
  <c r="N93" i="3"/>
  <c r="L35" i="4" l="1"/>
  <c r="L36" i="4" s="1"/>
  <c r="M35" i="4"/>
  <c r="M36" i="4" s="1"/>
  <c r="K35" i="4"/>
  <c r="K37" i="4" s="1"/>
  <c r="L27" i="4"/>
  <c r="M27" i="4"/>
  <c r="K27" i="4"/>
  <c r="L30" i="4"/>
  <c r="M30" i="4"/>
  <c r="K30" i="4"/>
  <c r="K36" i="4" l="1"/>
  <c r="M37" i="4"/>
  <c r="L37" i="4"/>
  <c r="M685" i="3"/>
  <c r="L672" i="3"/>
  <c r="M672" i="3"/>
  <c r="K672" i="3"/>
  <c r="L659" i="3"/>
  <c r="M659" i="3"/>
  <c r="K659" i="3"/>
  <c r="L649" i="3"/>
  <c r="M649" i="3"/>
  <c r="K649" i="3"/>
  <c r="L613" i="3" l="1"/>
  <c r="M613" i="3"/>
  <c r="L564" i="3"/>
  <c r="M564" i="3"/>
  <c r="L554" i="3"/>
  <c r="M554" i="3"/>
  <c r="L544" i="3"/>
  <c r="M544" i="3"/>
  <c r="L531" i="3"/>
  <c r="M531" i="3"/>
  <c r="L516" i="3"/>
  <c r="M516" i="3"/>
  <c r="L506" i="3"/>
  <c r="M506" i="3"/>
  <c r="L496" i="3"/>
  <c r="M496" i="3"/>
  <c r="L486" i="3"/>
  <c r="M486" i="3"/>
  <c r="L474" i="3"/>
  <c r="M474" i="3"/>
  <c r="L464" i="3"/>
  <c r="M464" i="3"/>
  <c r="L454" i="3"/>
  <c r="M454" i="3"/>
  <c r="L445" i="3"/>
  <c r="M445" i="3"/>
  <c r="L434" i="3"/>
  <c r="M434" i="3"/>
  <c r="L424" i="3"/>
  <c r="M424" i="3"/>
  <c r="L414" i="3"/>
  <c r="M414" i="3"/>
  <c r="L404" i="3"/>
  <c r="M404" i="3"/>
  <c r="L392" i="3"/>
  <c r="M392" i="3"/>
  <c r="L382" i="3"/>
  <c r="M382" i="3"/>
  <c r="L372" i="3"/>
  <c r="M372" i="3"/>
  <c r="L362" i="3"/>
  <c r="M362" i="3"/>
  <c r="L350" i="3"/>
  <c r="M350" i="3"/>
  <c r="L340" i="3"/>
  <c r="M340" i="3"/>
  <c r="L330" i="3"/>
  <c r="M330" i="3"/>
  <c r="L317" i="3"/>
  <c r="M317" i="3"/>
  <c r="L302" i="3"/>
  <c r="M302" i="3"/>
  <c r="L291" i="3"/>
  <c r="M291" i="3"/>
  <c r="L280" i="3"/>
  <c r="M280" i="3"/>
  <c r="L265" i="3"/>
  <c r="M265" i="3"/>
  <c r="L250" i="3"/>
  <c r="M250" i="3"/>
  <c r="L241" i="3"/>
  <c r="M241" i="3"/>
  <c r="L231" i="3"/>
  <c r="M231" i="3"/>
  <c r="L221" i="3"/>
  <c r="M221" i="3"/>
  <c r="L210" i="3"/>
  <c r="M210" i="3"/>
  <c r="L199" i="3"/>
  <c r="M199" i="3"/>
  <c r="L141" i="3"/>
  <c r="M141" i="3"/>
  <c r="L133" i="3"/>
  <c r="M133" i="3"/>
  <c r="L125" i="3"/>
  <c r="M125" i="3"/>
  <c r="L109" i="3"/>
  <c r="M109" i="3"/>
  <c r="M93" i="3"/>
  <c r="L80" i="3"/>
  <c r="M80" i="3"/>
  <c r="M45" i="3"/>
  <c r="L35" i="3"/>
  <c r="M35" i="3"/>
  <c r="M12" i="3"/>
  <c r="L12" i="3"/>
  <c r="K685" i="3" l="1"/>
  <c r="K564" i="3"/>
  <c r="K554" i="3"/>
  <c r="K544" i="3"/>
  <c r="K531" i="3"/>
  <c r="Y109" i="3" l="1"/>
  <c r="Y110" i="3" s="1"/>
  <c r="Z109" i="3"/>
  <c r="Z110" i="3" s="1"/>
</calcChain>
</file>

<file path=xl/sharedStrings.xml><?xml version="1.0" encoding="utf-8"?>
<sst xmlns="http://schemas.openxmlformats.org/spreadsheetml/2006/main" count="3658" uniqueCount="299">
  <si>
    <t>Sheet</t>
  </si>
  <si>
    <t>Section</t>
  </si>
  <si>
    <t>Row reference</t>
  </si>
  <si>
    <t>Report Data</t>
  </si>
  <si>
    <t>Summary</t>
  </si>
  <si>
    <t>Households and Individuals</t>
  </si>
  <si>
    <t xml:space="preserve">Businesses - Small </t>
  </si>
  <si>
    <t>Agricultural - Small</t>
  </si>
  <si>
    <t>Agriculture - Large</t>
  </si>
  <si>
    <t>Business - Large</t>
  </si>
  <si>
    <t>Government</t>
  </si>
  <si>
    <t>Other End-Users</t>
  </si>
  <si>
    <t>Financial Inclusion</t>
  </si>
  <si>
    <t>Quality of Loan Book</t>
  </si>
  <si>
    <t>Contracting Loan Book</t>
  </si>
  <si>
    <t>Additional Data</t>
  </si>
  <si>
    <t>Allowance for losses</t>
  </si>
  <si>
    <t>Age Analysis - Detailed</t>
  </si>
  <si>
    <t>Demand for Credit – Number of Loan Applications</t>
  </si>
  <si>
    <t>Q1 - 2016</t>
  </si>
  <si>
    <t>Q2 - 2016</t>
  </si>
  <si>
    <t xml:space="preserve">Q3 - 2016 </t>
  </si>
  <si>
    <t xml:space="preserve">Q4 - 2016 </t>
  </si>
  <si>
    <t xml:space="preserve">Q1 - 2017 </t>
  </si>
  <si>
    <t xml:space="preserve">Q2 - 2017 </t>
  </si>
  <si>
    <t xml:space="preserve">Q3 - 2017 </t>
  </si>
  <si>
    <t xml:space="preserve">Q4 - 2017 </t>
  </si>
  <si>
    <t>Q1 - 2018</t>
  </si>
  <si>
    <t>Q2 - 2018</t>
  </si>
  <si>
    <t>Q3 - 2018</t>
  </si>
  <si>
    <t>Q4 - 2018</t>
  </si>
  <si>
    <t>Q1 - 2019</t>
  </si>
  <si>
    <t>Q2 - 2019</t>
  </si>
  <si>
    <t>Q3 - 2019</t>
  </si>
  <si>
    <t>Q4 - 2019</t>
  </si>
  <si>
    <t>Q1 - 2020</t>
  </si>
  <si>
    <t>Q2 - 2020</t>
  </si>
  <si>
    <t>Q3 - 2020</t>
  </si>
  <si>
    <t>Q4 - 2020</t>
  </si>
  <si>
    <t>Q1 - 2021</t>
  </si>
  <si>
    <t>Q2 - 2021</t>
  </si>
  <si>
    <t>Q3 - 2021</t>
  </si>
  <si>
    <t>Q4 - 2021</t>
  </si>
  <si>
    <t>Agriculture- Large</t>
  </si>
  <si>
    <t>Agriculture- Small and Emergent</t>
  </si>
  <si>
    <t>Business- Large</t>
  </si>
  <si>
    <t>Business- MSME</t>
  </si>
  <si>
    <t>Other end users</t>
  </si>
  <si>
    <t>Total</t>
  </si>
  <si>
    <t>Credit Supply – Number of Loan Disbursements</t>
  </si>
  <si>
    <t>Credit Supply - Disbursements by Product (Kwacha)</t>
  </si>
  <si>
    <t>Q3 - 2016</t>
  </si>
  <si>
    <t>Q4 - 2016</t>
  </si>
  <si>
    <t>Q1 - 2017</t>
  </si>
  <si>
    <t>Q2 - 2017</t>
  </si>
  <si>
    <t>Q3 - 2017</t>
  </si>
  <si>
    <t>Q4 - 2017</t>
  </si>
  <si>
    <t>Leases and Other asset-backed loans</t>
  </si>
  <si>
    <t>Mortgages</t>
  </si>
  <si>
    <t>Revolving credit facilities</t>
  </si>
  <si>
    <t>Unsecured loans</t>
  </si>
  <si>
    <t>Total (Kwacha)</t>
  </si>
  <si>
    <t>Credit Supply - Number of Loan Disbursements by Credit Products</t>
  </si>
  <si>
    <t>Proportion of Disbursements by Institution Type (Kwacha)</t>
  </si>
  <si>
    <t>Banks</t>
  </si>
  <si>
    <t>Building Societies</t>
  </si>
  <si>
    <t>Consumer lending MFIs</t>
  </si>
  <si>
    <t>Enterprise lending MFIs</t>
  </si>
  <si>
    <t>Other NBFIs</t>
  </si>
  <si>
    <t>Proportion of Disbursements by Institution Type (Number)</t>
  </si>
  <si>
    <t>Total Disbursements by End-User (Kwacha)</t>
  </si>
  <si>
    <t>Total Disbursements by End-User (Number)</t>
  </si>
  <si>
    <t>Total Disbursements by Province (Kwacha)</t>
  </si>
  <si>
    <t>Central</t>
  </si>
  <si>
    <t>Copperbelt</t>
  </si>
  <si>
    <t>Eastern</t>
  </si>
  <si>
    <t>Luapula</t>
  </si>
  <si>
    <t>Lusaka</t>
  </si>
  <si>
    <t>Muchinga</t>
  </si>
  <si>
    <t>Northern</t>
  </si>
  <si>
    <t>North-Western</t>
  </si>
  <si>
    <t>Southern</t>
  </si>
  <si>
    <t>Western</t>
  </si>
  <si>
    <t>Total Disbursements by Province (Number)</t>
  </si>
  <si>
    <t>Total Disbursements by Rural/Urban (Kwacha)</t>
  </si>
  <si>
    <t>Rural</t>
  </si>
  <si>
    <t>Urban</t>
  </si>
  <si>
    <t>Total Disbursements by Rural/Urban (Number)</t>
  </si>
  <si>
    <t>Access by Women (Kwacha)</t>
  </si>
  <si>
    <t>Total disbursements</t>
  </si>
  <si>
    <t>Disbursements to women</t>
  </si>
  <si>
    <t>Portion of total disbursements accessed by women</t>
  </si>
  <si>
    <t>Access by Women (Number)</t>
  </si>
  <si>
    <t>Access by Youth (Kwacha)</t>
  </si>
  <si>
    <t>Disbursements to youth</t>
  </si>
  <si>
    <t>Portion of total disbursements accessed by youth</t>
  </si>
  <si>
    <t>Access by Youth (Number)</t>
  </si>
  <si>
    <t>Portion of total disbursements accessed by Youth</t>
  </si>
  <si>
    <t>Disbursement by Income Category (Kwacha)</t>
  </si>
  <si>
    <t>Income ZMW 0 - ZMW 2000</t>
  </si>
  <si>
    <t>Income ZMW 2001 - ZMW 4000</t>
  </si>
  <si>
    <t>Income ZMW 4001 - ZMW 6000</t>
  </si>
  <si>
    <t>Income above ZMW 6000</t>
  </si>
  <si>
    <t>Total Kwacha disbursed</t>
  </si>
  <si>
    <t>Disbursement by Income Category (Number)</t>
  </si>
  <si>
    <t>Income ZMW0 - ZMW 2000</t>
  </si>
  <si>
    <t>Total number of loans disbursed</t>
  </si>
  <si>
    <t>Disbursements of Unsecured Credit by Loan Tenure (Kwacha)</t>
  </si>
  <si>
    <t>0 to 3 months</t>
  </si>
  <si>
    <t xml:space="preserve">4 - 6 months </t>
  </si>
  <si>
    <t>7 - 12 months</t>
  </si>
  <si>
    <t>13 - 48  months</t>
  </si>
  <si>
    <t>More than 48 months</t>
  </si>
  <si>
    <t>Disbursements of Unsecured Credit by Loan Tenure (Number)</t>
  </si>
  <si>
    <t>Disbursement by Product Type (Kwacha)</t>
  </si>
  <si>
    <t>Q2- 2018</t>
  </si>
  <si>
    <t>Q3- 2018</t>
  </si>
  <si>
    <t>Q4- 2018</t>
  </si>
  <si>
    <t>Disbursement by Product Type (Number)</t>
  </si>
  <si>
    <t>Disbursement by Collection Method (Kwacha)</t>
  </si>
  <si>
    <t>From employer payroll</t>
  </si>
  <si>
    <t>From salary receiving bank account</t>
  </si>
  <si>
    <t>Other means of collection</t>
  </si>
  <si>
    <t>Disbursements of Unsecured Credit—Purpose of Borrowing (Kwacha)</t>
  </si>
  <si>
    <t>Business</t>
  </si>
  <si>
    <t>Education fees</t>
  </si>
  <si>
    <t>Farming</t>
  </si>
  <si>
    <t xml:space="preserve">Home improvement/incremental home construction </t>
  </si>
  <si>
    <t>Living expenses</t>
  </si>
  <si>
    <t>Medical or funeral expenses</t>
  </si>
  <si>
    <t>Other purpose</t>
  </si>
  <si>
    <t>Purchase of land</t>
  </si>
  <si>
    <t>Purchase of vehicle</t>
  </si>
  <si>
    <t>Disbursement of Unsecured Credit —Purpose of Borrowing (Number)</t>
  </si>
  <si>
    <t xml:space="preserve">Total </t>
  </si>
  <si>
    <t xml:space="preserve">Disbursements of Unsecured Credit by loan size (Kwacha) </t>
  </si>
  <si>
    <t>ZMW  0-  ZMW 2 000</t>
  </si>
  <si>
    <t xml:space="preserve">ZMW  2.1K- ZMW 5K </t>
  </si>
  <si>
    <t xml:space="preserve">ZMW  5.1K  - 10K </t>
  </si>
  <si>
    <t>ZMW  10.1K - 50K</t>
  </si>
  <si>
    <t>Above  50K</t>
  </si>
  <si>
    <t xml:space="preserve">Disbursements of Unsecured Credit by loan size (Number) </t>
  </si>
  <si>
    <t>Disbursements by Enterprise Size (Kwacha)</t>
  </si>
  <si>
    <t xml:space="preserve">Group loan </t>
  </si>
  <si>
    <t>Single person MSME</t>
  </si>
  <si>
    <t>1-4 People employed</t>
  </si>
  <si>
    <t>5-10 People employed</t>
  </si>
  <si>
    <t>11-20 People employed</t>
  </si>
  <si>
    <t>21-50 People employed</t>
  </si>
  <si>
    <t>51-100 People employed</t>
  </si>
  <si>
    <t>Disbursements by Enterprise Size (Number)</t>
  </si>
  <si>
    <t>.</t>
  </si>
  <si>
    <t>Disbursement by Farm Size (Kwacha)</t>
  </si>
  <si>
    <t>Group loan to farmer group</t>
  </si>
  <si>
    <t>Smallholder up to 5 hectares</t>
  </si>
  <si>
    <t>Small emergent farmer - Between 5-20 hectares</t>
  </si>
  <si>
    <t>Large emergent farmer - Between 20-50 hectares</t>
  </si>
  <si>
    <t>Disbursement by Farm Size (Number)</t>
  </si>
  <si>
    <t>Medium farms (51 - 200 hectares)</t>
  </si>
  <si>
    <t>Large farms  (201 - 500 hectares)</t>
  </si>
  <si>
    <t>Extra Large farms (above 500 hectares)</t>
  </si>
  <si>
    <t xml:space="preserve">Farms owned by foreign investors/non Zambian citizens (any size). </t>
  </si>
  <si>
    <t>Disbursement by Business Size (Kwacha)</t>
  </si>
  <si>
    <t xml:space="preserve">Businesses with 101-300 employees </t>
  </si>
  <si>
    <t>Businesses with 300 to 500 employees</t>
  </si>
  <si>
    <t>Businesses with more than 500 employees</t>
  </si>
  <si>
    <t>Disbursement by Business Size (Number)</t>
  </si>
  <si>
    <t>Disbursement to Government (Kwacha)</t>
  </si>
  <si>
    <t>Central Government</t>
  </si>
  <si>
    <t xml:space="preserve">Local Government </t>
  </si>
  <si>
    <t>Parastatals</t>
  </si>
  <si>
    <t>Statutory Bodies</t>
  </si>
  <si>
    <t>Disbursement to Government (Number)</t>
  </si>
  <si>
    <t>Disbursement to Other End-Users (Kwacha)</t>
  </si>
  <si>
    <t>Affiliated companies</t>
  </si>
  <si>
    <t>All others</t>
  </si>
  <si>
    <t>Embassies and international organisations</t>
  </si>
  <si>
    <t>Non-bank financial institutions</t>
  </si>
  <si>
    <t>Non-profit organisations</t>
  </si>
  <si>
    <t>Non-resident individuals and entities</t>
  </si>
  <si>
    <t>Other banking institutions</t>
  </si>
  <si>
    <t>Disbursement to Other End-Users (Number)</t>
  </si>
  <si>
    <t>Access by Women as a portion of End-User Types</t>
  </si>
  <si>
    <t>Portion of total agriculture accessed by women (%)</t>
  </si>
  <si>
    <t>Portion of Small businesses accessed by women (%)</t>
  </si>
  <si>
    <t>Portion of total household credit accessed by women (%)</t>
  </si>
  <si>
    <t>Access by Youth as a portion of End-User Types</t>
  </si>
  <si>
    <t>Portion of small total agriculture accessed (%)</t>
  </si>
  <si>
    <t>Portion of total small business credit accessed  (%)</t>
  </si>
  <si>
    <t>Portion of total household credit accessed  (%)</t>
  </si>
  <si>
    <t>Age Analysis</t>
  </si>
  <si>
    <t>Portion of book:   Current (%)</t>
  </si>
  <si>
    <t>Portion of book:   1-59 Days late  (%)</t>
  </si>
  <si>
    <t>Portion of book:   60-89 Days late  (%)</t>
  </si>
  <si>
    <t>Portion of book:   90-119 days late (%)</t>
  </si>
  <si>
    <t>Portion of book:   120-179 days late (%)</t>
  </si>
  <si>
    <t>Portion of book:   180+ days late (%)</t>
  </si>
  <si>
    <t>Total: 90 days or over</t>
  </si>
  <si>
    <t>Non-Performing Loans according to Credit End-User Categories (90 days late or more)</t>
  </si>
  <si>
    <t>Non-performing loans according to Product</t>
  </si>
  <si>
    <t>Total Book by Product (Kwacha)</t>
  </si>
  <si>
    <t>Total Book by Product (Number)</t>
  </si>
  <si>
    <t>Total Outstanding Loans by End-User (Number)</t>
  </si>
  <si>
    <t>Total Outstanding Loans by End-User (Kwacha)</t>
  </si>
  <si>
    <t>Allowance for losses by End User</t>
  </si>
  <si>
    <t>Note: As % of end user book, not total book</t>
  </si>
  <si>
    <t>Allowance for losses - Institution types</t>
  </si>
  <si>
    <t>Gross Value of the debtors book (ZMW)</t>
  </si>
  <si>
    <t>Allowance for loan losses (ZMW)</t>
  </si>
  <si>
    <t xml:space="preserve">Banks </t>
  </si>
  <si>
    <t>Micro Finance Institutions - Small business development</t>
  </si>
  <si>
    <t>Micro Finance Institutions - other</t>
  </si>
  <si>
    <t>Other</t>
  </si>
  <si>
    <t>Total Gross Value of debtors book (ZMW)</t>
  </si>
  <si>
    <t>Net Book (ZMW)</t>
  </si>
  <si>
    <t>Allowance as percentage of gross book (%)</t>
  </si>
  <si>
    <t>Allowance as a percentage of each product's Gross Book (%)</t>
  </si>
  <si>
    <t>Portion of the value of each end user's book that is 90 days and more late</t>
  </si>
  <si>
    <t>Portion of the value of each institution type's book that is 90 days and more late</t>
  </si>
  <si>
    <t>Portion of the value of each product type's book that is 90 days and more late</t>
  </si>
  <si>
    <t>Age analysis of non-performing loans - Business Large</t>
  </si>
  <si>
    <t>Portion of book:   Current</t>
  </si>
  <si>
    <t xml:space="preserve">Portion of book:   1-29 days late </t>
  </si>
  <si>
    <t xml:space="preserve">Portion of book:   30-59 days late </t>
  </si>
  <si>
    <t xml:space="preserve">Portion of book:   60-89 days late </t>
  </si>
  <si>
    <t xml:space="preserve">Portion of book:   90-119 days late </t>
  </si>
  <si>
    <t xml:space="preserve">Portion of book:   120-179 days late </t>
  </si>
  <si>
    <t>Portion of book:  180 and more days late</t>
  </si>
  <si>
    <t>Age analysis of non-performing loans - MSME</t>
  </si>
  <si>
    <t>Age analysis of non-performing loans - Agriculture Large</t>
  </si>
  <si>
    <t>Age analysis of non-performing loans - Agricultural Small</t>
  </si>
  <si>
    <t>Age analysis of non-performing loans - Households and Individuals</t>
  </si>
  <si>
    <t>Age analysis of non-performing loans - Government</t>
  </si>
  <si>
    <t>Age analysis of non-performing loans - Other</t>
  </si>
  <si>
    <t>Q1 - 2022</t>
  </si>
  <si>
    <t>Q2 - 2022</t>
  </si>
  <si>
    <t>Q3 - 2022</t>
  </si>
  <si>
    <t>Q4 - 2022</t>
  </si>
  <si>
    <t>Q1 - 2023</t>
  </si>
  <si>
    <t>Q2 - 2023</t>
  </si>
  <si>
    <t>Definitions</t>
  </si>
  <si>
    <r>
      <t>1.</t>
    </r>
    <r>
      <rPr>
        <b/>
        <sz val="7"/>
        <color rgb="FF000000"/>
        <rFont val="Times New Roman"/>
        <family val="1"/>
      </rPr>
      <t xml:space="preserve">     </t>
    </r>
    <r>
      <rPr>
        <b/>
        <sz val="12"/>
        <color rgb="FF000000"/>
        <rFont val="Times New Roman"/>
        <family val="1"/>
      </rPr>
      <t>Small Agriculture</t>
    </r>
  </si>
  <si>
    <t>Smallholder farmers with up to 5 hectares. Small emergent farmers - between 5-20 hectares. Large emergent farmers - between 20-50 hectares.</t>
  </si>
  <si>
    <r>
      <t>2.</t>
    </r>
    <r>
      <rPr>
        <b/>
        <sz val="7"/>
        <color rgb="FF000000"/>
        <rFont val="Times New Roman"/>
        <family val="1"/>
      </rPr>
      <t xml:space="preserve">     </t>
    </r>
    <r>
      <rPr>
        <b/>
        <sz val="12"/>
        <color rgb="FF000000"/>
        <rFont val="Times New Roman"/>
        <family val="1"/>
      </rPr>
      <t>Large Agriculture</t>
    </r>
  </si>
  <si>
    <t>Medium farms to extra-large farms (more than 50 hectares).</t>
  </si>
  <si>
    <t>Large farms owned by foreign investors/non Zambian citizens.</t>
  </si>
  <si>
    <r>
      <t>3.</t>
    </r>
    <r>
      <rPr>
        <b/>
        <sz val="7"/>
        <color rgb="FF000000"/>
        <rFont val="Times New Roman"/>
        <family val="1"/>
      </rPr>
      <t xml:space="preserve">     </t>
    </r>
    <r>
      <rPr>
        <b/>
        <sz val="12"/>
        <color rgb="FF000000"/>
        <rFont val="Times New Roman"/>
        <family val="1"/>
      </rPr>
      <t>Small Businesses</t>
    </r>
  </si>
  <si>
    <t>Single person businesses (may have 1 or more unpaid employees).</t>
  </si>
  <si>
    <t>Businesses with 1–100 paid employees apart from owner.</t>
  </si>
  <si>
    <r>
      <t>4.</t>
    </r>
    <r>
      <rPr>
        <b/>
        <sz val="7"/>
        <color rgb="FF000000"/>
        <rFont val="Times New Roman"/>
        <family val="1"/>
      </rPr>
      <t xml:space="preserve">     </t>
    </r>
    <r>
      <rPr>
        <b/>
        <sz val="12"/>
        <color rgb="FF000000"/>
        <rFont val="Times New Roman"/>
        <family val="1"/>
      </rPr>
      <t>Large Businesses</t>
    </r>
  </si>
  <si>
    <t>Businesses with 101 or more employees.</t>
  </si>
  <si>
    <r>
      <t>5.</t>
    </r>
    <r>
      <rPr>
        <b/>
        <sz val="7"/>
        <color rgb="FF000000"/>
        <rFont val="Times New Roman"/>
        <family val="1"/>
      </rPr>
      <t xml:space="preserve">     </t>
    </r>
    <r>
      <rPr>
        <b/>
        <sz val="12"/>
        <color rgb="FF000000"/>
        <rFont val="Times New Roman"/>
        <family val="1"/>
      </rPr>
      <t>Households and Individuals</t>
    </r>
  </si>
  <si>
    <t>The Households and Individuals segment relates to all households and individuals, engaged in personal and household activities.</t>
  </si>
  <si>
    <r>
      <t>6.</t>
    </r>
    <r>
      <rPr>
        <b/>
        <sz val="7"/>
        <color rgb="FF000000"/>
        <rFont val="Times New Roman"/>
        <family val="1"/>
      </rPr>
      <t xml:space="preserve">     </t>
    </r>
    <r>
      <rPr>
        <b/>
        <sz val="12"/>
        <color rgb="FF000000"/>
        <rFont val="Times New Roman"/>
        <family val="1"/>
      </rPr>
      <t>Government</t>
    </r>
  </si>
  <si>
    <t>The Government segment refers to Government bodies such as central government, local government, parastatals and statutory bodies.</t>
  </si>
  <si>
    <r>
      <t>7.</t>
    </r>
    <r>
      <rPr>
        <b/>
        <sz val="7"/>
        <color rgb="FF000000"/>
        <rFont val="Times New Roman"/>
        <family val="1"/>
      </rPr>
      <t xml:space="preserve">     </t>
    </r>
    <r>
      <rPr>
        <b/>
        <sz val="12"/>
        <color rgb="FF000000"/>
        <rFont val="Times New Roman"/>
        <family val="1"/>
      </rPr>
      <t>Other End-Users</t>
    </r>
  </si>
  <si>
    <t>The Other End-Users refers to all other credit end-User categories not accounted for in the above categories, and include banking institutions, non-bank financial institutions, embassies, affiliated companies, non-resident individuals and entities.</t>
  </si>
  <si>
    <r>
      <t>8.</t>
    </r>
    <r>
      <rPr>
        <b/>
        <sz val="7"/>
        <color rgb="FF000000"/>
        <rFont val="Times New Roman"/>
        <family val="1"/>
      </rPr>
      <t xml:space="preserve">     </t>
    </r>
    <r>
      <rPr>
        <b/>
        <sz val="12"/>
        <color rgb="FF000000"/>
        <rFont val="Times New Roman"/>
        <family val="1"/>
      </rPr>
      <t>Mortgage agreements</t>
    </r>
  </si>
  <si>
    <t>Mortgage agreements means to credit transactions secured by a pledge of immovable property (i.e. titled land, house, building, or permanent structure).</t>
  </si>
  <si>
    <r>
      <t>9.</t>
    </r>
    <r>
      <rPr>
        <b/>
        <sz val="7"/>
        <color rgb="FF000000"/>
        <rFont val="Times New Roman"/>
        <family val="1"/>
      </rPr>
      <t xml:space="preserve">     </t>
    </r>
    <r>
      <rPr>
        <b/>
        <sz val="12"/>
        <color rgb="FF000000"/>
        <rFont val="Times New Roman"/>
        <family val="1"/>
      </rPr>
      <t>Leases and asset-backed credit</t>
    </r>
  </si>
  <si>
    <t>Leases and asset-backed credit products means credit transactions secured by movable property or assets  i.e. vehicle, equipment, or any other asset.</t>
  </si>
  <si>
    <r>
      <t>10.</t>
    </r>
    <r>
      <rPr>
        <b/>
        <sz val="7"/>
        <color rgb="FF000000"/>
        <rFont val="Times New Roman"/>
        <family val="1"/>
      </rPr>
      <t xml:space="preserve">  </t>
    </r>
    <r>
      <rPr>
        <b/>
        <sz val="12"/>
        <color rgb="FF000000"/>
        <rFont val="Times New Roman"/>
        <family val="1"/>
      </rPr>
      <t>Revolving credit facilities</t>
    </r>
  </si>
  <si>
    <t>Revolving credit facilities refer to facilities where a borrower may access a credit line up to a pre-approved limit. Repayment is made periodically, and may include a minimum instalment.</t>
  </si>
  <si>
    <r>
      <t>11.</t>
    </r>
    <r>
      <rPr>
        <b/>
        <sz val="7"/>
        <color rgb="FF000000"/>
        <rFont val="Times New Roman"/>
        <family val="1"/>
      </rPr>
      <t xml:space="preserve">  </t>
    </r>
    <r>
      <rPr>
        <b/>
        <sz val="12"/>
        <color rgb="FF000000"/>
        <rFont val="Times New Roman"/>
        <family val="1"/>
      </rPr>
      <t>Unsecured loans</t>
    </r>
  </si>
  <si>
    <t>Unsecured loans refer to term loans which are not secured by a pledge of immovable or movable property, or assets for example, a loan granted to a household for building a house incrementally or for improving a structure is deemed an unsecured loan if it is granted without an asset that is on hold as security should the borrower default on payment.</t>
  </si>
  <si>
    <r>
      <t>12.</t>
    </r>
    <r>
      <rPr>
        <b/>
        <sz val="7"/>
        <color theme="1"/>
        <rFont val="Times New Roman"/>
        <family val="1"/>
      </rPr>
      <t xml:space="preserve">  </t>
    </r>
    <r>
      <rPr>
        <b/>
        <sz val="12"/>
        <color rgb="FF000000"/>
        <rFont val="Times New Roman"/>
        <family val="1"/>
      </rPr>
      <t>Youth</t>
    </r>
  </si>
  <si>
    <t>For the purposes of this report, youth refers to individuals between 18 and 35 years at time of entering into a credit agreement.</t>
  </si>
  <si>
    <r>
      <t>13.</t>
    </r>
    <r>
      <rPr>
        <b/>
        <sz val="7"/>
        <color theme="1"/>
        <rFont val="Times New Roman"/>
        <family val="1"/>
      </rPr>
      <t xml:space="preserve">  </t>
    </r>
    <r>
      <rPr>
        <b/>
        <sz val="12"/>
        <color rgb="FF000000"/>
        <rFont val="Times New Roman"/>
        <family val="1"/>
      </rPr>
      <t>Banks</t>
    </r>
  </si>
  <si>
    <t>Licensed banks on the Bank of Zambia register.</t>
  </si>
  <si>
    <r>
      <t>14.</t>
    </r>
    <r>
      <rPr>
        <b/>
        <sz val="7"/>
        <color theme="1"/>
        <rFont val="Times New Roman"/>
        <family val="1"/>
      </rPr>
      <t xml:space="preserve">  </t>
    </r>
    <r>
      <rPr>
        <b/>
        <sz val="12"/>
        <color rgb="FF000000"/>
        <rFont val="Times New Roman"/>
        <family val="1"/>
      </rPr>
      <t>Building societies</t>
    </r>
  </si>
  <si>
    <t>Non-bank financial institutions largely involved in providing housing finance.</t>
  </si>
  <si>
    <r>
      <t>15.</t>
    </r>
    <r>
      <rPr>
        <b/>
        <sz val="7"/>
        <color rgb="FF000000"/>
        <rFont val="Times New Roman"/>
        <family val="1"/>
      </rPr>
      <t xml:space="preserve">  </t>
    </r>
    <r>
      <rPr>
        <b/>
        <sz val="12"/>
        <color rgb="FF000000"/>
        <rFont val="Times New Roman"/>
        <family val="1"/>
      </rPr>
      <t>Micro Finance Institutions - (Small business development)</t>
    </r>
  </si>
  <si>
    <t>Microfinance institutions with 80% or more of their loan books in SMEs loans.</t>
  </si>
  <si>
    <r>
      <t>16.</t>
    </r>
    <r>
      <rPr>
        <b/>
        <sz val="7"/>
        <color rgb="FF000000"/>
        <rFont val="Times New Roman"/>
        <family val="1"/>
      </rPr>
      <t xml:space="preserve">  </t>
    </r>
    <r>
      <rPr>
        <b/>
        <sz val="12"/>
        <color rgb="FF000000"/>
        <rFont val="Times New Roman"/>
        <family val="1"/>
      </rPr>
      <t>Micro Finance Institutions – other</t>
    </r>
  </si>
  <si>
    <t>Microfinance institutions with 80% or more of their loan books in consumer loans.</t>
  </si>
  <si>
    <r>
      <t>17.</t>
    </r>
    <r>
      <rPr>
        <b/>
        <sz val="7"/>
        <color theme="1"/>
        <rFont val="Times New Roman"/>
        <family val="1"/>
      </rPr>
      <t xml:space="preserve">  </t>
    </r>
    <r>
      <rPr>
        <b/>
        <sz val="12"/>
        <color rgb="FF000000"/>
        <rFont val="Times New Roman"/>
        <family val="1"/>
      </rPr>
      <t>Other NBFIs</t>
    </r>
  </si>
  <si>
    <t>Non-bank financial institutions that are not part of the above categorization.</t>
  </si>
  <si>
    <r>
      <t>18.</t>
    </r>
    <r>
      <rPr>
        <b/>
        <sz val="7"/>
        <color theme="1"/>
        <rFont val="Times New Roman"/>
        <family val="1"/>
      </rPr>
      <t xml:space="preserve">  </t>
    </r>
    <r>
      <rPr>
        <b/>
        <sz val="12"/>
        <color theme="1"/>
        <rFont val="Times New Roman"/>
        <family val="1"/>
      </rPr>
      <t>Rural/Urban</t>
    </r>
  </si>
  <si>
    <t>Credit granted to entities resident in rural and urban areas by province. The rural and urban classification is in Appendix 11.  Rural and urban classifications was based on areas according to the address of the borrower. If such information was not available, classification was based on credit granted according to the location of the credit-granting branch.</t>
  </si>
  <si>
    <t>Q3 - 2023</t>
  </si>
  <si>
    <t>Q4 - 2023</t>
  </si>
  <si>
    <t>Q1 - 2024</t>
  </si>
  <si>
    <t>Q2 - 2024</t>
  </si>
  <si>
    <t>Q3 - 2024</t>
  </si>
  <si>
    <t>Q4 - 2024</t>
  </si>
  <si>
    <t>Q4- 2024</t>
  </si>
  <si>
    <t>Q1 - 2025</t>
  </si>
  <si>
    <t>Q2 - 2025</t>
  </si>
  <si>
    <t>Q3 - 2025</t>
  </si>
  <si>
    <t>Q3- 2025</t>
  </si>
  <si>
    <t>Q1-2025</t>
  </si>
  <si>
    <t>Q2-2025</t>
  </si>
  <si>
    <t>Q3-2025</t>
  </si>
  <si>
    <t>Q4 - 2025</t>
  </si>
  <si>
    <t>Q4- 2025</t>
  </si>
  <si>
    <t>Q4-2025</t>
  </si>
  <si>
    <t>Q1 - 2026</t>
  </si>
  <si>
    <t>Q1- 2026</t>
  </si>
  <si>
    <t>Q1-2026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</si>
</sst>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_(* \(#,##0.00\);_(* &quot;-&quot;??_);_(@_)"/>
    <numFmt numFmtId="164" formatCode="_ * #,##0.00_ ;_ * \-#,##0.00_ ;_ * &quot;-&quot;??_ ;_ @_ "/>
    <numFmt numFmtId="165" formatCode="_ * #,##0_ ;_ * \-#,##0_ ;_ * &quot;-&quot;??_ ;_ @_ "/>
    <numFmt numFmtId="166" formatCode="0.0%"/>
    <numFmt numFmtId="167" formatCode="_(* #,##0_);_(* \(#,##0\);_(* &quot;-&quot;??_);_(@_)"/>
    <numFmt numFmtId="168" formatCode="0.00000000000000000%"/>
    <numFmt numFmtId="169" formatCode="0.000000000000000000%"/>
    <numFmt numFmtId="170" formatCode="0.000000000000000%"/>
  </numFmts>
  <fonts count="22" x14ac:knownFonts="1">
    <font>
      <sz val="11"/>
      <color theme="1"/>
      <name val="Calibri"/>
      <family val="2"/>
      <scheme val="minor"/>
    </font>
    <font>
      <sz val="11"/>
      <color theme="1"/>
      <name val="Calibri"/>
      <family val="2"/>
      <scheme val="minor"/>
    </font>
    <font>
      <b/>
      <sz val="11"/>
      <color theme="1"/>
      <name val="Calibri"/>
      <family val="2"/>
      <scheme val="minor"/>
    </font>
    <font>
      <b/>
      <sz val="10"/>
      <name val="Verdana"/>
      <family val="2"/>
    </font>
    <font>
      <sz val="10"/>
      <color theme="1"/>
      <name val="Verdana"/>
      <family val="2"/>
    </font>
    <font>
      <b/>
      <sz val="10"/>
      <color theme="1"/>
      <name val="Times New Roman"/>
      <family val="1"/>
    </font>
    <font>
      <sz val="11"/>
      <name val="Calibri"/>
      <family val="2"/>
      <scheme val="minor"/>
    </font>
    <font>
      <sz val="8"/>
      <name val="Calibri"/>
      <family val="2"/>
      <scheme val="minor"/>
    </font>
    <font>
      <sz val="8"/>
      <color theme="0"/>
      <name val="Calibri"/>
      <family val="2"/>
      <scheme val="minor"/>
    </font>
    <font>
      <sz val="10"/>
      <color theme="7"/>
      <name val="Verdana"/>
      <family val="2"/>
    </font>
    <font>
      <sz val="8"/>
      <name val="Times New Roman"/>
      <family val="1"/>
    </font>
    <font>
      <sz val="10"/>
      <name val="Verdana"/>
      <family val="2"/>
    </font>
    <font>
      <b/>
      <sz val="8"/>
      <name val="Times New Roman"/>
      <family val="1"/>
    </font>
    <font>
      <b/>
      <sz val="14"/>
      <color theme="1"/>
      <name val="Times New Roman"/>
      <family val="1"/>
    </font>
    <font>
      <sz val="10"/>
      <color rgb="FF000000"/>
      <name val="Times New Roman"/>
      <family val="1"/>
    </font>
    <font>
      <b/>
      <sz val="12"/>
      <color rgb="FF000000"/>
      <name val="Times New Roman"/>
      <family val="1"/>
    </font>
    <font>
      <b/>
      <sz val="7"/>
      <color rgb="FF000000"/>
      <name val="Times New Roman"/>
      <family val="1"/>
    </font>
    <font>
      <sz val="12"/>
      <color rgb="FF000000"/>
      <name val="Times New Roman"/>
      <family val="1"/>
    </font>
    <font>
      <sz val="12"/>
      <color rgb="FF9999CC"/>
      <name val="Times New Roman"/>
      <family val="1"/>
    </font>
    <font>
      <sz val="12"/>
      <color theme="1"/>
      <name val="Times New Roman"/>
      <family val="1"/>
    </font>
    <font>
      <b/>
      <sz val="12"/>
      <color theme="1"/>
      <name val="Times New Roman"/>
      <family val="1"/>
    </font>
    <font>
      <b/>
      <sz val="7"/>
      <color theme="1"/>
      <name val="Times New Roman"/>
      <family val="1"/>
    </font>
  </fonts>
  <fills count="4">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s>
  <borders count="8">
    <border>
      <left/>
      <right/>
      <top/>
      <bottom/>
      <diagonal/>
    </border>
    <border>
      <left/>
      <right/>
      <top/>
      <bottom style="medium">
        <color theme="7" tint="0.39997558519241921"/>
      </bottom>
      <diagonal/>
    </border>
    <border>
      <left/>
      <right/>
      <top style="medium">
        <color rgb="FF9999CC"/>
      </top>
      <bottom style="medium">
        <color rgb="FF9999CC"/>
      </bottom>
      <diagonal/>
    </border>
    <border>
      <left/>
      <right/>
      <top style="medium">
        <color rgb="FF9999CC"/>
      </top>
      <bottom/>
      <diagonal/>
    </border>
    <border>
      <left/>
      <right/>
      <top/>
      <bottom style="thin">
        <color indexed="64"/>
      </bottom>
      <diagonal/>
    </border>
    <border>
      <left/>
      <right/>
      <top style="thin">
        <color indexed="64"/>
      </top>
      <bottom/>
      <diagonal/>
    </border>
    <border>
      <left/>
      <right/>
      <top/>
      <bottom style="medium">
        <color rgb="FF9999CC"/>
      </bottom>
      <diagonal/>
    </border>
    <border>
      <left/>
      <right/>
      <top/>
      <bottom style="medium">
        <color rgb="FFDE8ED4"/>
      </bottom>
      <diagonal/>
    </border>
  </borders>
  <cellStyleXfs count="4">
    <xf numFmtId="0" fontId="0" fillId="0" borderId="0"/>
    <xf numFmtId="9"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cellStyleXfs>
  <cellXfs count="92">
    <xf numFmtId="0" fontId="0" fillId="0" borderId="0" xfId="0"/>
    <xf numFmtId="0" fontId="2" fillId="0" borderId="0" xfId="0" applyFont="1"/>
    <xf numFmtId="0" fontId="2" fillId="0" borderId="1" xfId="0" applyFont="1" applyBorder="1"/>
    <xf numFmtId="0" fontId="0" fillId="0" borderId="1" xfId="0" applyBorder="1"/>
    <xf numFmtId="0" fontId="3" fillId="2" borderId="2" xfId="0" applyFont="1" applyFill="1" applyBorder="1" applyAlignment="1">
      <alignment horizontal="left" wrapText="1"/>
    </xf>
    <xf numFmtId="0" fontId="5" fillId="0" borderId="0" xfId="0" applyFont="1" applyAlignment="1">
      <alignment horizontal="left" vertical="center"/>
    </xf>
    <xf numFmtId="0" fontId="5" fillId="0" borderId="0" xfId="0" applyFont="1" applyAlignment="1">
      <alignment horizontal="left"/>
    </xf>
    <xf numFmtId="0" fontId="5" fillId="0" borderId="1" xfId="0" applyFont="1" applyBorder="1" applyAlignment="1">
      <alignment horizontal="left" vertical="center"/>
    </xf>
    <xf numFmtId="0" fontId="7" fillId="0" borderId="0" xfId="0" applyFont="1" applyAlignment="1">
      <alignment horizontal="right"/>
    </xf>
    <xf numFmtId="0" fontId="6" fillId="0" borderId="0" xfId="0" applyFont="1"/>
    <xf numFmtId="165" fontId="7" fillId="0" borderId="0" xfId="0" applyNumberFormat="1" applyFont="1" applyAlignment="1">
      <alignment horizontal="right"/>
    </xf>
    <xf numFmtId="166" fontId="7" fillId="0" borderId="0" xfId="0" applyNumberFormat="1" applyFont="1" applyAlignment="1">
      <alignment horizontal="right"/>
    </xf>
    <xf numFmtId="3" fontId="7" fillId="0" borderId="0" xfId="0" applyNumberFormat="1" applyFont="1" applyAlignment="1">
      <alignment horizontal="right"/>
    </xf>
    <xf numFmtId="0" fontId="8" fillId="0" borderId="0" xfId="0" applyFont="1" applyAlignment="1">
      <alignment horizontal="right"/>
    </xf>
    <xf numFmtId="0" fontId="4" fillId="0" borderId="0" xfId="0" applyFont="1"/>
    <xf numFmtId="0" fontId="9" fillId="0" borderId="0" xfId="0" applyFont="1"/>
    <xf numFmtId="0" fontId="3" fillId="0" borderId="0" xfId="0" applyFont="1" applyAlignment="1">
      <alignment horizontal="left"/>
    </xf>
    <xf numFmtId="0" fontId="7" fillId="0" borderId="0" xfId="0" applyFont="1" applyAlignment="1">
      <alignment horizontal="left"/>
    </xf>
    <xf numFmtId="0" fontId="10" fillId="0" borderId="0" xfId="0" applyFont="1" applyAlignment="1">
      <alignment horizontal="right"/>
    </xf>
    <xf numFmtId="165" fontId="3" fillId="2" borderId="2" xfId="2" applyNumberFormat="1" applyFont="1" applyFill="1" applyBorder="1" applyAlignment="1">
      <alignment horizontal="right"/>
    </xf>
    <xf numFmtId="165" fontId="3" fillId="2" borderId="2" xfId="2" quotePrefix="1" applyNumberFormat="1" applyFont="1" applyFill="1" applyBorder="1" applyAlignment="1">
      <alignment horizontal="right"/>
    </xf>
    <xf numFmtId="0" fontId="11" fillId="0" borderId="0" xfId="0" applyFont="1" applyAlignment="1">
      <alignment wrapText="1"/>
    </xf>
    <xf numFmtId="3" fontId="11" fillId="0" borderId="0" xfId="0" applyNumberFormat="1" applyFont="1"/>
    <xf numFmtId="0" fontId="3" fillId="2" borderId="2" xfId="0" applyFont="1" applyFill="1" applyBorder="1" applyAlignment="1">
      <alignment wrapText="1"/>
    </xf>
    <xf numFmtId="165" fontId="3" fillId="2" borderId="2" xfId="2" applyNumberFormat="1" applyFont="1" applyFill="1" applyBorder="1"/>
    <xf numFmtId="0" fontId="3" fillId="0" borderId="0" xfId="0" applyFont="1" applyAlignment="1">
      <alignment horizontal="left" vertical="center"/>
    </xf>
    <xf numFmtId="0" fontId="3" fillId="2" borderId="2" xfId="0" applyFont="1" applyFill="1" applyBorder="1" applyAlignment="1">
      <alignment horizontal="left"/>
    </xf>
    <xf numFmtId="0" fontId="3" fillId="2" borderId="2" xfId="0" applyFont="1" applyFill="1" applyBorder="1" applyAlignment="1">
      <alignment horizontal="right"/>
    </xf>
    <xf numFmtId="0" fontId="11" fillId="0" borderId="0" xfId="0" applyFont="1" applyAlignment="1">
      <alignment horizontal="left" wrapText="1"/>
    </xf>
    <xf numFmtId="165" fontId="11" fillId="0" borderId="0" xfId="2" applyNumberFormat="1" applyFont="1" applyFill="1" applyBorder="1" applyAlignment="1">
      <alignment vertical="center"/>
    </xf>
    <xf numFmtId="0" fontId="3" fillId="2" borderId="2" xfId="0" applyFont="1" applyFill="1" applyBorder="1"/>
    <xf numFmtId="0" fontId="3" fillId="2" borderId="2" xfId="0" quotePrefix="1" applyFont="1" applyFill="1" applyBorder="1" applyAlignment="1">
      <alignment horizontal="right"/>
    </xf>
    <xf numFmtId="0" fontId="11" fillId="0" borderId="0" xfId="0" applyFont="1"/>
    <xf numFmtId="166" fontId="11" fillId="0" borderId="0" xfId="1" applyNumberFormat="1" applyFont="1" applyFill="1" applyBorder="1"/>
    <xf numFmtId="165" fontId="11" fillId="0" borderId="0" xfId="2" applyNumberFormat="1" applyFont="1" applyFill="1" applyBorder="1"/>
    <xf numFmtId="166" fontId="7" fillId="0" borderId="0" xfId="1" applyNumberFormat="1" applyFont="1" applyFill="1" applyAlignment="1">
      <alignment horizontal="right"/>
    </xf>
    <xf numFmtId="0" fontId="12" fillId="0" borderId="0" xfId="0" applyFont="1" applyAlignment="1">
      <alignment horizontal="left" vertical="center"/>
    </xf>
    <xf numFmtId="3" fontId="6" fillId="0" borderId="0" xfId="0" applyNumberFormat="1" applyFont="1"/>
    <xf numFmtId="0" fontId="11" fillId="0" borderId="3" xfId="0" applyFont="1" applyBorder="1" applyAlignment="1">
      <alignment horizontal="left" wrapText="1"/>
    </xf>
    <xf numFmtId="10" fontId="11" fillId="0" borderId="0" xfId="1" applyNumberFormat="1" applyFont="1" applyFill="1"/>
    <xf numFmtId="10" fontId="11" fillId="0" borderId="0" xfId="1" applyNumberFormat="1" applyFont="1" applyFill="1" applyBorder="1"/>
    <xf numFmtId="0" fontId="3" fillId="0" borderId="0" xfId="0" applyFont="1"/>
    <xf numFmtId="10" fontId="3" fillId="0" borderId="0" xfId="1" applyNumberFormat="1" applyFont="1" applyFill="1" applyBorder="1"/>
    <xf numFmtId="0" fontId="3" fillId="0" borderId="2" xfId="0" quotePrefix="1" applyFont="1" applyBorder="1" applyAlignment="1">
      <alignment horizontal="right"/>
    </xf>
    <xf numFmtId="165" fontId="8" fillId="0" borderId="0" xfId="0" applyNumberFormat="1" applyFont="1" applyAlignment="1">
      <alignment horizontal="right"/>
    </xf>
    <xf numFmtId="166" fontId="11" fillId="0" borderId="0" xfId="1" applyNumberFormat="1" applyFont="1" applyFill="1"/>
    <xf numFmtId="0" fontId="11" fillId="0" borderId="7" xfId="0" applyFont="1" applyBorder="1" applyAlignment="1">
      <alignment wrapText="1"/>
    </xf>
    <xf numFmtId="166" fontId="11" fillId="0" borderId="7" xfId="1" applyNumberFormat="1" applyFont="1" applyFill="1" applyBorder="1"/>
    <xf numFmtId="10" fontId="11" fillId="0" borderId="0" xfId="1" applyNumberFormat="1" applyFont="1"/>
    <xf numFmtId="0" fontId="11" fillId="0" borderId="3" xfId="0" applyFont="1" applyBorder="1" applyAlignment="1">
      <alignment horizontal="left"/>
    </xf>
    <xf numFmtId="165" fontId="11" fillId="0" borderId="0" xfId="2" applyNumberFormat="1" applyFont="1" applyAlignment="1">
      <alignment horizontal="left" indent="1"/>
    </xf>
    <xf numFmtId="0" fontId="3" fillId="0" borderId="4" xfId="0" applyFont="1" applyBorder="1"/>
    <xf numFmtId="10" fontId="11" fillId="0" borderId="4" xfId="1" applyNumberFormat="1" applyFont="1" applyFill="1" applyBorder="1"/>
    <xf numFmtId="0" fontId="11" fillId="0" borderId="5" xfId="0" applyFont="1" applyBorder="1" applyAlignment="1">
      <alignment horizontal="left"/>
    </xf>
    <xf numFmtId="165" fontId="11" fillId="0" borderId="5" xfId="2" applyNumberFormat="1" applyFont="1" applyBorder="1" applyAlignment="1">
      <alignment horizontal="left" indent="1"/>
    </xf>
    <xf numFmtId="165" fontId="11" fillId="0" borderId="0" xfId="2" applyNumberFormat="1" applyFont="1" applyBorder="1" applyAlignment="1">
      <alignment horizontal="left" indent="1"/>
    </xf>
    <xf numFmtId="165" fontId="11" fillId="0" borderId="5" xfId="2" applyNumberFormat="1" applyFont="1" applyFill="1" applyBorder="1" applyAlignment="1">
      <alignment horizontal="left" indent="1"/>
    </xf>
    <xf numFmtId="165" fontId="11" fillId="0" borderId="0" xfId="2" applyNumberFormat="1" applyFont="1" applyFill="1" applyBorder="1" applyAlignment="1">
      <alignment horizontal="left" indent="1"/>
    </xf>
    <xf numFmtId="165" fontId="11" fillId="0" borderId="0" xfId="2" applyNumberFormat="1" applyFont="1" applyFill="1" applyAlignment="1">
      <alignment horizontal="left" indent="1"/>
    </xf>
    <xf numFmtId="10" fontId="11" fillId="0" borderId="6" xfId="1" applyNumberFormat="1" applyFont="1" applyFill="1" applyBorder="1" applyAlignment="1">
      <alignment horizontal="right" indent="1"/>
    </xf>
    <xf numFmtId="0" fontId="11" fillId="2" borderId="2" xfId="0" applyFont="1" applyFill="1" applyBorder="1" applyAlignment="1">
      <alignment wrapText="1"/>
    </xf>
    <xf numFmtId="165" fontId="11" fillId="3" borderId="2" xfId="2" applyNumberFormat="1" applyFont="1" applyFill="1" applyBorder="1" applyAlignment="1">
      <alignment horizontal="right"/>
    </xf>
    <xf numFmtId="165" fontId="3" fillId="2" borderId="0" xfId="2" applyNumberFormat="1" applyFont="1" applyFill="1" applyBorder="1"/>
    <xf numFmtId="10" fontId="3" fillId="2" borderId="2" xfId="1" applyNumberFormat="1" applyFont="1" applyFill="1" applyBorder="1"/>
    <xf numFmtId="167" fontId="11" fillId="0" borderId="0" xfId="3" applyNumberFormat="1" applyFont="1" applyFill="1"/>
    <xf numFmtId="165" fontId="11" fillId="0" borderId="0" xfId="0" applyNumberFormat="1" applyFont="1"/>
    <xf numFmtId="0" fontId="11" fillId="0" borderId="1" xfId="0" applyFont="1" applyBorder="1" applyAlignment="1">
      <alignment wrapText="1"/>
    </xf>
    <xf numFmtId="166" fontId="11" fillId="0" borderId="1" xfId="1" applyNumberFormat="1" applyFont="1" applyFill="1" applyBorder="1"/>
    <xf numFmtId="0" fontId="11" fillId="0" borderId="0" xfId="0" applyFont="1" applyAlignment="1">
      <alignment horizontal="left"/>
    </xf>
    <xf numFmtId="166" fontId="11" fillId="0" borderId="0" xfId="1" applyNumberFormat="1" applyFont="1"/>
    <xf numFmtId="9" fontId="7" fillId="0" borderId="0" xfId="0" applyNumberFormat="1" applyFont="1" applyAlignment="1">
      <alignment horizontal="right"/>
    </xf>
    <xf numFmtId="168" fontId="7" fillId="0" borderId="0" xfId="0" applyNumberFormat="1" applyFont="1" applyAlignment="1">
      <alignment horizontal="right"/>
    </xf>
    <xf numFmtId="166" fontId="6" fillId="0" borderId="0" xfId="0" applyNumberFormat="1" applyFont="1"/>
    <xf numFmtId="169" fontId="7" fillId="0" borderId="0" xfId="0" applyNumberFormat="1" applyFont="1" applyAlignment="1">
      <alignment horizontal="right"/>
    </xf>
    <xf numFmtId="9" fontId="7" fillId="0" borderId="0" xfId="1" applyFont="1" applyFill="1" applyAlignment="1">
      <alignment horizontal="right"/>
    </xf>
    <xf numFmtId="165" fontId="7" fillId="0" borderId="0" xfId="0" applyNumberFormat="1" applyFont="1" applyAlignment="1">
      <alignment horizontal="center"/>
    </xf>
    <xf numFmtId="10" fontId="7" fillId="0" borderId="0" xfId="0" applyNumberFormat="1" applyFont="1" applyAlignment="1">
      <alignment horizontal="right"/>
    </xf>
    <xf numFmtId="170" fontId="7" fillId="0" borderId="0" xfId="0" applyNumberFormat="1" applyFont="1" applyAlignment="1">
      <alignment horizontal="right"/>
    </xf>
    <xf numFmtId="9" fontId="3" fillId="2" borderId="2" xfId="1" applyFont="1" applyFill="1" applyBorder="1" applyAlignment="1">
      <alignment horizontal="left" wrapText="1"/>
    </xf>
    <xf numFmtId="0" fontId="13" fillId="0" borderId="0" xfId="0" applyFont="1"/>
    <xf numFmtId="0" fontId="14" fillId="0" borderId="0" xfId="0" applyFont="1" applyAlignment="1">
      <alignment horizontal="justify"/>
    </xf>
    <xf numFmtId="0" fontId="15" fillId="0" borderId="0" xfId="0" applyFont="1" applyAlignment="1">
      <alignment horizontal="justify"/>
    </xf>
    <xf numFmtId="0" fontId="17" fillId="0" borderId="0" xfId="0" applyFont="1" applyAlignment="1">
      <alignment horizontal="justify" vertical="center"/>
    </xf>
    <xf numFmtId="0" fontId="17" fillId="0" borderId="0" xfId="0" applyFont="1" applyAlignment="1">
      <alignment horizontal="justify"/>
    </xf>
    <xf numFmtId="0" fontId="18" fillId="0" borderId="0" xfId="0" applyFont="1" applyAlignment="1">
      <alignment horizontal="justify"/>
    </xf>
    <xf numFmtId="0" fontId="19" fillId="0" borderId="0" xfId="0" applyFont="1" applyAlignment="1">
      <alignment horizontal="justify"/>
    </xf>
    <xf numFmtId="0" fontId="20" fillId="0" borderId="0" xfId="0" applyFont="1" applyAlignment="1">
      <alignment horizontal="justify"/>
    </xf>
    <xf numFmtId="0" fontId="19" fillId="0" borderId="0" xfId="0" applyFont="1" applyAlignment="1">
      <alignment horizontal="justify" vertical="center"/>
    </xf>
    <xf numFmtId="0" fontId="19" fillId="0" borderId="0" xfId="0" applyFont="1"/>
    <xf numFmtId="166" fontId="7" fillId="0" borderId="0" xfId="1" applyNumberFormat="1" applyFont="1" applyAlignment="1">
      <alignment horizontal="right"/>
    </xf>
    <xf numFmtId="165" fontId="3" fillId="0" borderId="2" xfId="2" applyNumberFormat="1" applyFont="1" applyFill="1" applyBorder="1"/>
    <xf numFmtId="3" fontId="11" fillId="0" borderId="0" xfId="0" applyNumberFormat="1" applyFont="1" applyFill="1"/>
  </cellXfs>
  <cellStyles count="4">
    <cellStyle name="Comma" xfId="3" builtinId="3"/>
    <cellStyle name="Comma 2" xfId="2" xr:uid="{00000000-0005-0000-0000-000001000000}"/>
    <cellStyle name="Normal" xfId="0" builtinId="0"/>
    <cellStyle name="Percent" xfId="1" builtinId="5"/>
  </cellStyles>
  <dxfs count="0"/>
  <tableStyles count="0" defaultTableStyle="TableStyleMedium2" defaultPivotStyle="PivotStyleLight16"/>
  <colors>
    <mruColors>
      <color rgb="FFDE8ED4"/>
      <color rgb="FFA030A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xdr:col>
      <xdr:colOff>68580</xdr:colOff>
      <xdr:row>62</xdr:row>
      <xdr:rowOff>0</xdr:rowOff>
    </xdr:from>
    <xdr:to>
      <xdr:col>10</xdr:col>
      <xdr:colOff>392430</xdr:colOff>
      <xdr:row>97</xdr:row>
      <xdr:rowOff>109855</xdr:rowOff>
    </xdr:to>
    <xdr:sp macro="" textlink="">
      <xdr:nvSpPr>
        <xdr:cNvPr id="2" name="Control 458">
          <a:extLst>
            <a:ext uri="{FF2B5EF4-FFF2-40B4-BE49-F238E27FC236}">
              <a16:creationId xmlns:a16="http://schemas.microsoft.com/office/drawing/2014/main" id="{65E4FE39-DCC2-4BA3-8A93-06B477F18750}"/>
            </a:ext>
          </a:extLst>
        </xdr:cNvPr>
        <xdr:cNvSpPr>
          <a:spLocks noChangeArrowheads="1" noChangeShapeType="1"/>
        </xdr:cNvSpPr>
      </xdr:nvSpPr>
      <xdr:spPr bwMode="auto">
        <a:xfrm>
          <a:off x="2849880" y="18966180"/>
          <a:ext cx="11052810" cy="6510655"/>
        </a:xfrm>
        <a:prstGeom prst="rect">
          <a:avLst/>
        </a:prstGeom>
        <a:noFill/>
        <a:ln>
          <a:noFill/>
        </a:ln>
        <a:effectLst/>
        <a:extLst>
          <a:ext uri="{91240B29-F687-4F45-9708-019B960494DF}">
            <a14:hiddenLine xmlns:a14="http://schemas.microsoft.com/office/drawing/2010/main" w="25400">
              <a:noFill/>
              <a:miter lim="800000"/>
              <a:headEnd/>
              <a:tailEnd/>
            </a14:hiddenLine>
          </a:ext>
          <a:ext uri="{AF507438-7753-43E0-B8FC-AC1667EBCBE1}">
            <a14:hiddenEffects xmlns:a14="http://schemas.microsoft.com/office/drawing/2010/main">
              <a:effectLst>
                <a:outerShdw dist="35921" dir="2700000" algn="ctr" rotWithShape="0">
                  <a:schemeClr val="dk1">
                    <a:lumMod val="0"/>
                    <a:lumOff val="0"/>
                  </a:schemeClr>
                </a:outerShdw>
              </a:effectLst>
            </a14:hiddenEffects>
          </a:ext>
        </a:extLst>
      </xdr:spPr>
      <xdr:txBody>
        <a:bodyPr rot="0" vert="horz" wrap="square" lIns="0" tIns="0" rIns="0" bIns="0" anchor="t" anchorCtr="0" upright="1">
          <a:noAutofit/>
        </a:bodyPr>
        <a:lstStyle/>
        <a:p>
          <a:endParaRPr lang="en-ZM"/>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K:\Credit%20Market%20Monitoring%20Program\Reporting\BOZ%20Internal%20Credit%20Market%20Report%20-%202017Q4v4.3(incl%20data%20tables%20for%20releas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 Tables (wTotals)"/>
      <sheetName val="Contents"/>
      <sheetName val="Report Data"/>
      <sheetName val="Additional Data"/>
      <sheetName val="Additional Tables for Report"/>
      <sheetName val="Debt Stress Report "/>
      <sheetName val="Report Graphics (new)"/>
      <sheetName val="Report Graphics (old)"/>
      <sheetName val="Summary Report"/>
      <sheetName val="Access Report"/>
      <sheetName val="MSME Business loans "/>
      <sheetName val="Households-Individuals "/>
      <sheetName val="Large Business loans"/>
      <sheetName val="Agriculture Small"/>
      <sheetName val="Agriculture Large"/>
      <sheetName val="Government"/>
      <sheetName val="Other Users"/>
      <sheetName val="VBA code - hide and unhid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D17"/>
  <sheetViews>
    <sheetView showGridLines="0" workbookViewId="0">
      <selection activeCell="G16" sqref="G16"/>
    </sheetView>
  </sheetViews>
  <sheetFormatPr defaultRowHeight="14.5" x14ac:dyDescent="0.35"/>
  <cols>
    <col min="2" max="2" width="30.1796875" customWidth="1"/>
    <col min="3" max="3" width="29.453125" customWidth="1"/>
    <col min="4" max="4" width="16.453125" customWidth="1"/>
  </cols>
  <sheetData>
    <row r="1" spans="2:4" ht="15" thickBot="1" x14ac:dyDescent="0.4"/>
    <row r="2" spans="2:4" ht="15" thickBot="1" x14ac:dyDescent="0.4">
      <c r="B2" s="4" t="s">
        <v>0</v>
      </c>
      <c r="C2" s="4" t="s">
        <v>1</v>
      </c>
      <c r="D2" s="4" t="s">
        <v>2</v>
      </c>
    </row>
    <row r="3" spans="2:4" x14ac:dyDescent="0.35">
      <c r="B3" s="1" t="s">
        <v>3</v>
      </c>
      <c r="C3" s="5" t="s">
        <v>4</v>
      </c>
      <c r="D3">
        <v>1</v>
      </c>
    </row>
    <row r="4" spans="2:4" x14ac:dyDescent="0.35">
      <c r="B4" s="1"/>
      <c r="C4" s="5" t="s">
        <v>5</v>
      </c>
      <c r="D4">
        <v>181</v>
      </c>
    </row>
    <row r="5" spans="2:4" x14ac:dyDescent="0.35">
      <c r="B5" s="1"/>
      <c r="C5" s="5" t="s">
        <v>6</v>
      </c>
      <c r="D5">
        <v>306</v>
      </c>
    </row>
    <row r="6" spans="2:4" x14ac:dyDescent="0.35">
      <c r="B6" s="1"/>
      <c r="C6" s="5" t="s">
        <v>7</v>
      </c>
      <c r="D6">
        <v>354</v>
      </c>
    </row>
    <row r="7" spans="2:4" x14ac:dyDescent="0.35">
      <c r="B7" s="1"/>
      <c r="C7" s="6" t="s">
        <v>8</v>
      </c>
      <c r="D7">
        <v>396</v>
      </c>
    </row>
    <row r="8" spans="2:4" x14ac:dyDescent="0.35">
      <c r="B8" s="1"/>
      <c r="C8" s="5" t="s">
        <v>9</v>
      </c>
      <c r="D8">
        <v>438</v>
      </c>
    </row>
    <row r="9" spans="2:4" x14ac:dyDescent="0.35">
      <c r="B9" s="1"/>
      <c r="C9" s="5" t="s">
        <v>10</v>
      </c>
      <c r="D9">
        <v>478</v>
      </c>
    </row>
    <row r="10" spans="2:4" x14ac:dyDescent="0.35">
      <c r="B10" s="1"/>
      <c r="C10" s="5" t="s">
        <v>11</v>
      </c>
      <c r="D10">
        <v>520</v>
      </c>
    </row>
    <row r="11" spans="2:4" x14ac:dyDescent="0.35">
      <c r="B11" s="1"/>
      <c r="C11" s="5" t="s">
        <v>12</v>
      </c>
      <c r="D11">
        <v>568</v>
      </c>
    </row>
    <row r="12" spans="2:4" x14ac:dyDescent="0.35">
      <c r="B12" s="1"/>
      <c r="C12" s="5" t="s">
        <v>13</v>
      </c>
      <c r="D12">
        <v>603</v>
      </c>
    </row>
    <row r="13" spans="2:4" x14ac:dyDescent="0.35">
      <c r="B13" s="1"/>
      <c r="C13" s="5" t="s">
        <v>14</v>
      </c>
      <c r="D13">
        <v>641</v>
      </c>
    </row>
    <row r="14" spans="2:4" x14ac:dyDescent="0.35">
      <c r="C14" s="5"/>
    </row>
    <row r="15" spans="2:4" x14ac:dyDescent="0.35">
      <c r="B15" s="1" t="s">
        <v>15</v>
      </c>
      <c r="C15" s="5" t="s">
        <v>16</v>
      </c>
      <c r="D15">
        <v>2</v>
      </c>
    </row>
    <row r="16" spans="2:4" ht="15" thickBot="1" x14ac:dyDescent="0.4">
      <c r="B16" s="2"/>
      <c r="C16" s="7" t="s">
        <v>17</v>
      </c>
      <c r="D16" s="3">
        <v>50</v>
      </c>
    </row>
    <row r="17" spans="2:4" ht="15" thickBot="1" x14ac:dyDescent="0.4">
      <c r="B17" s="4"/>
      <c r="C17" s="4"/>
      <c r="D17" s="4"/>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029F53-8F92-42A7-B0D1-24550A4AF924}">
  <dimension ref="A2:C58"/>
  <sheetViews>
    <sheetView topLeftCell="A49" workbookViewId="0">
      <selection activeCell="F5" sqref="F5"/>
    </sheetView>
  </sheetViews>
  <sheetFormatPr defaultRowHeight="14.5" x14ac:dyDescent="0.35"/>
  <cols>
    <col min="1" max="1" width="40.54296875" customWidth="1"/>
    <col min="2" max="2" width="4.1796875" customWidth="1"/>
    <col min="3" max="3" width="56.81640625" customWidth="1"/>
    <col min="4" max="4" width="42" customWidth="1"/>
  </cols>
  <sheetData>
    <row r="2" spans="1:3" ht="17.5" x14ac:dyDescent="0.35">
      <c r="A2" s="79" t="s">
        <v>240</v>
      </c>
    </row>
    <row r="3" spans="1:3" x14ac:dyDescent="0.35">
      <c r="A3" s="80"/>
    </row>
    <row r="4" spans="1:3" ht="46.5" x14ac:dyDescent="0.35">
      <c r="A4" s="81" t="s">
        <v>241</v>
      </c>
      <c r="C4" s="82" t="s">
        <v>242</v>
      </c>
    </row>
    <row r="5" spans="1:3" ht="15.5" x14ac:dyDescent="0.35">
      <c r="C5" s="82"/>
    </row>
    <row r="6" spans="1:3" ht="15.5" x14ac:dyDescent="0.35">
      <c r="C6" s="82"/>
    </row>
    <row r="7" spans="1:3" ht="21.65" customHeight="1" x14ac:dyDescent="0.35">
      <c r="A7" s="81" t="s">
        <v>243</v>
      </c>
      <c r="C7" s="83" t="s">
        <v>244</v>
      </c>
    </row>
    <row r="8" spans="1:3" ht="15.5" x14ac:dyDescent="0.35">
      <c r="A8" s="83"/>
      <c r="C8" s="82" t="s">
        <v>245</v>
      </c>
    </row>
    <row r="10" spans="1:3" ht="15.5" x14ac:dyDescent="0.35">
      <c r="A10" s="84"/>
    </row>
    <row r="11" spans="1:3" ht="31" x14ac:dyDescent="0.35">
      <c r="A11" s="81" t="s">
        <v>246</v>
      </c>
      <c r="C11" s="82" t="s">
        <v>247</v>
      </c>
    </row>
    <row r="12" spans="1:3" ht="15.5" x14ac:dyDescent="0.35">
      <c r="C12" s="82" t="s">
        <v>248</v>
      </c>
    </row>
    <row r="13" spans="1:3" ht="15.5" x14ac:dyDescent="0.35">
      <c r="C13" s="82"/>
    </row>
    <row r="14" spans="1:3" ht="15.5" x14ac:dyDescent="0.35">
      <c r="A14" s="83"/>
    </row>
    <row r="15" spans="1:3" ht="15.5" x14ac:dyDescent="0.35">
      <c r="A15" s="81" t="s">
        <v>249</v>
      </c>
      <c r="C15" s="82" t="s">
        <v>250</v>
      </c>
    </row>
    <row r="16" spans="1:3" ht="15.5" x14ac:dyDescent="0.35">
      <c r="A16" s="81"/>
      <c r="C16" s="82"/>
    </row>
    <row r="17" spans="1:3" ht="15.5" x14ac:dyDescent="0.35">
      <c r="A17" s="83"/>
    </row>
    <row r="18" spans="1:3" ht="46.5" x14ac:dyDescent="0.35">
      <c r="A18" s="81" t="s">
        <v>251</v>
      </c>
      <c r="C18" s="82" t="s">
        <v>252</v>
      </c>
    </row>
    <row r="20" spans="1:3" ht="15.5" x14ac:dyDescent="0.35">
      <c r="A20" s="84"/>
    </row>
    <row r="21" spans="1:3" ht="46.5" x14ac:dyDescent="0.35">
      <c r="A21" s="81" t="s">
        <v>253</v>
      </c>
      <c r="C21" s="82" t="s">
        <v>254</v>
      </c>
    </row>
    <row r="22" spans="1:3" ht="15.5" x14ac:dyDescent="0.35">
      <c r="A22" s="83"/>
    </row>
    <row r="23" spans="1:3" ht="15.5" x14ac:dyDescent="0.35">
      <c r="A23" s="83"/>
    </row>
    <row r="24" spans="1:3" ht="77.5" x14ac:dyDescent="0.35">
      <c r="A24" s="81" t="s">
        <v>255</v>
      </c>
      <c r="C24" s="82" t="s">
        <v>256</v>
      </c>
    </row>
    <row r="25" spans="1:3" ht="15.5" x14ac:dyDescent="0.35">
      <c r="A25" s="81"/>
      <c r="C25" s="82"/>
    </row>
    <row r="26" spans="1:3" ht="15.5" x14ac:dyDescent="0.35">
      <c r="A26" s="83"/>
    </row>
    <row r="27" spans="1:3" ht="46.5" x14ac:dyDescent="0.35">
      <c r="A27" s="81" t="s">
        <v>257</v>
      </c>
      <c r="C27" s="82" t="s">
        <v>258</v>
      </c>
    </row>
    <row r="28" spans="1:3" ht="15.5" x14ac:dyDescent="0.35">
      <c r="A28" s="83"/>
    </row>
    <row r="29" spans="1:3" ht="15.5" x14ac:dyDescent="0.35">
      <c r="A29" s="85"/>
    </row>
    <row r="30" spans="1:3" ht="46.5" x14ac:dyDescent="0.35">
      <c r="A30" s="81" t="s">
        <v>259</v>
      </c>
      <c r="C30" s="82" t="s">
        <v>260</v>
      </c>
    </row>
    <row r="32" spans="1:3" ht="62" x14ac:dyDescent="0.35">
      <c r="A32" s="81" t="s">
        <v>261</v>
      </c>
      <c r="C32" s="82" t="s">
        <v>262</v>
      </c>
    </row>
    <row r="33" spans="1:3" ht="15.5" x14ac:dyDescent="0.35">
      <c r="A33" s="81"/>
      <c r="C33" s="82"/>
    </row>
    <row r="35" spans="1:3" ht="93" x14ac:dyDescent="0.35">
      <c r="A35" s="81" t="s">
        <v>263</v>
      </c>
      <c r="C35" s="82" t="s">
        <v>264</v>
      </c>
    </row>
    <row r="36" spans="1:3" ht="15.5" x14ac:dyDescent="0.35">
      <c r="A36" s="81"/>
      <c r="C36" s="82"/>
    </row>
    <row r="37" spans="1:3" ht="15.5" x14ac:dyDescent="0.35">
      <c r="A37" s="83"/>
    </row>
    <row r="38" spans="1:3" ht="46.5" x14ac:dyDescent="0.35">
      <c r="A38" s="86" t="s">
        <v>265</v>
      </c>
      <c r="C38" s="82" t="s">
        <v>266</v>
      </c>
    </row>
    <row r="39" spans="1:3" ht="15.5" x14ac:dyDescent="0.35">
      <c r="A39" s="86"/>
      <c r="C39" s="82"/>
    </row>
    <row r="40" spans="1:3" ht="15.5" x14ac:dyDescent="0.35">
      <c r="A40" s="83"/>
    </row>
    <row r="41" spans="1:3" ht="15.5" x14ac:dyDescent="0.35">
      <c r="A41" s="86" t="s">
        <v>267</v>
      </c>
      <c r="C41" s="82" t="s">
        <v>268</v>
      </c>
    </row>
    <row r="42" spans="1:3" ht="15.5" x14ac:dyDescent="0.35">
      <c r="A42" s="86"/>
      <c r="C42" s="82"/>
    </row>
    <row r="43" spans="1:3" ht="15.5" x14ac:dyDescent="0.35">
      <c r="A43" s="83"/>
    </row>
    <row r="44" spans="1:3" ht="31" x14ac:dyDescent="0.35">
      <c r="A44" s="86" t="s">
        <v>269</v>
      </c>
      <c r="C44" s="82" t="s">
        <v>270</v>
      </c>
    </row>
    <row r="45" spans="1:3" ht="15.5" x14ac:dyDescent="0.35">
      <c r="A45" s="86"/>
      <c r="C45" s="82"/>
    </row>
    <row r="46" spans="1:3" ht="15.5" x14ac:dyDescent="0.35">
      <c r="A46" s="83"/>
    </row>
    <row r="47" spans="1:3" ht="31" x14ac:dyDescent="0.35">
      <c r="A47" s="81" t="s">
        <v>271</v>
      </c>
      <c r="C47" s="82" t="s">
        <v>272</v>
      </c>
    </row>
    <row r="48" spans="1:3" ht="15.5" x14ac:dyDescent="0.35">
      <c r="A48" s="81"/>
      <c r="C48" s="82"/>
    </row>
    <row r="49" spans="1:3" ht="15.5" x14ac:dyDescent="0.35">
      <c r="A49" s="81"/>
    </row>
    <row r="50" spans="1:3" ht="31" x14ac:dyDescent="0.35">
      <c r="A50" s="81" t="s">
        <v>273</v>
      </c>
      <c r="C50" s="82" t="s">
        <v>274</v>
      </c>
    </row>
    <row r="51" spans="1:3" ht="15.5" x14ac:dyDescent="0.35">
      <c r="A51" s="81"/>
      <c r="C51" s="82"/>
    </row>
    <row r="52" spans="1:3" ht="15.5" x14ac:dyDescent="0.35">
      <c r="A52" s="83"/>
    </row>
    <row r="53" spans="1:3" ht="31" x14ac:dyDescent="0.35">
      <c r="A53" s="86" t="s">
        <v>275</v>
      </c>
      <c r="C53" s="82" t="s">
        <v>276</v>
      </c>
    </row>
    <row r="54" spans="1:3" ht="15.5" x14ac:dyDescent="0.35">
      <c r="A54" s="86"/>
      <c r="C54" s="82"/>
    </row>
    <row r="55" spans="1:3" ht="15.5" x14ac:dyDescent="0.35">
      <c r="A55" s="83"/>
    </row>
    <row r="56" spans="1:3" ht="93" x14ac:dyDescent="0.35">
      <c r="A56" s="86" t="s">
        <v>277</v>
      </c>
      <c r="C56" s="87" t="s">
        <v>278</v>
      </c>
    </row>
    <row r="57" spans="1:3" ht="15.5" x14ac:dyDescent="0.35">
      <c r="A57" s="86"/>
    </row>
    <row r="58" spans="1:3" ht="15.5" x14ac:dyDescent="0.35">
      <c r="A58" s="88"/>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sheetPr>
  <dimension ref="A1:AR690"/>
  <sheetViews>
    <sheetView topLeftCell="A668" zoomScaleNormal="100" workbookViewId="0">
      <pane xSplit="17" topLeftCell="AK1" activePane="topRight" state="frozen"/>
      <selection pane="topRight" activeCell="AP528" sqref="AP528"/>
    </sheetView>
  </sheetViews>
  <sheetFormatPr defaultColWidth="9.1796875" defaultRowHeight="10.5" x14ac:dyDescent="0.25"/>
  <cols>
    <col min="1" max="1" width="3.54296875" style="8" customWidth="1"/>
    <col min="2" max="2" width="42.1796875" style="17" customWidth="1"/>
    <col min="3" max="7" width="20.54296875" style="8" hidden="1" customWidth="1"/>
    <col min="8" max="8" width="20.1796875" style="8" hidden="1" customWidth="1"/>
    <col min="9" max="9" width="22.81640625" style="8" hidden="1" customWidth="1"/>
    <col min="10" max="14" width="20.54296875" style="8" hidden="1" customWidth="1"/>
    <col min="15" max="15" width="20" style="8" hidden="1" customWidth="1"/>
    <col min="16" max="20" width="20.453125" style="8" hidden="1" customWidth="1"/>
    <col min="21" max="21" width="19.1796875" style="8" hidden="1" customWidth="1"/>
    <col min="22" max="22" width="23" style="8" hidden="1" customWidth="1"/>
    <col min="23" max="23" width="23" style="8" customWidth="1"/>
    <col min="24" max="24" width="18.453125" style="8" bestFit="1" customWidth="1"/>
    <col min="25" max="27" width="20.453125" style="8" customWidth="1"/>
    <col min="28" max="29" width="19.81640625" style="8" customWidth="1"/>
    <col min="30" max="30" width="19.1796875" style="8" customWidth="1"/>
    <col min="31" max="31" width="21.1796875" style="8" customWidth="1"/>
    <col min="32" max="37" width="20.81640625" style="8" customWidth="1"/>
    <col min="38" max="38" width="20.1796875" style="8" customWidth="1"/>
    <col min="39" max="39" width="21.1796875" style="8" customWidth="1"/>
    <col min="40" max="40" width="22.26953125" style="8" bestFit="1" customWidth="1"/>
    <col min="41" max="43" width="22" style="8" customWidth="1"/>
    <col min="44" max="44" width="10.54296875" style="8" bestFit="1" customWidth="1"/>
    <col min="45" max="16384" width="9.1796875" style="8"/>
  </cols>
  <sheetData>
    <row r="1" spans="1:43" ht="13.5" x14ac:dyDescent="0.3">
      <c r="B1" s="16" t="s">
        <v>4</v>
      </c>
    </row>
    <row r="3" spans="1:43" ht="14" thickBot="1" x14ac:dyDescent="0.35">
      <c r="A3" s="18"/>
      <c r="B3" s="16" t="s">
        <v>18</v>
      </c>
    </row>
    <row r="4" spans="1:43" ht="14" thickBot="1" x14ac:dyDescent="0.35">
      <c r="B4" s="4"/>
      <c r="C4" s="19" t="s">
        <v>19</v>
      </c>
      <c r="D4" s="19" t="s">
        <v>20</v>
      </c>
      <c r="E4" s="19" t="s">
        <v>21</v>
      </c>
      <c r="F4" s="19" t="s">
        <v>22</v>
      </c>
      <c r="G4" s="19" t="s">
        <v>23</v>
      </c>
      <c r="H4" s="19" t="s">
        <v>24</v>
      </c>
      <c r="I4" s="19" t="s">
        <v>25</v>
      </c>
      <c r="J4" s="19" t="s">
        <v>26</v>
      </c>
      <c r="K4" s="20" t="s">
        <v>27</v>
      </c>
      <c r="L4" s="20" t="s">
        <v>28</v>
      </c>
      <c r="M4" s="20" t="s">
        <v>29</v>
      </c>
      <c r="N4" s="20" t="s">
        <v>30</v>
      </c>
      <c r="O4" s="20" t="s">
        <v>31</v>
      </c>
      <c r="P4" s="20" t="s">
        <v>32</v>
      </c>
      <c r="Q4" s="20" t="s">
        <v>33</v>
      </c>
      <c r="R4" s="20" t="s">
        <v>34</v>
      </c>
      <c r="S4" s="20" t="s">
        <v>35</v>
      </c>
      <c r="T4" s="20" t="s">
        <v>36</v>
      </c>
      <c r="U4" s="20" t="s">
        <v>37</v>
      </c>
      <c r="V4" s="20" t="s">
        <v>38</v>
      </c>
      <c r="W4" s="20" t="s">
        <v>39</v>
      </c>
      <c r="X4" s="20" t="s">
        <v>40</v>
      </c>
      <c r="Y4" s="20" t="s">
        <v>41</v>
      </c>
      <c r="Z4" s="20" t="s">
        <v>42</v>
      </c>
      <c r="AA4" s="20" t="s">
        <v>234</v>
      </c>
      <c r="AB4" s="20" t="s">
        <v>235</v>
      </c>
      <c r="AC4" s="20" t="s">
        <v>236</v>
      </c>
      <c r="AD4" s="20" t="s">
        <v>237</v>
      </c>
      <c r="AE4" s="20" t="s">
        <v>238</v>
      </c>
      <c r="AF4" s="20" t="s">
        <v>239</v>
      </c>
      <c r="AG4" s="20" t="s">
        <v>279</v>
      </c>
      <c r="AH4" s="20" t="s">
        <v>280</v>
      </c>
      <c r="AI4" s="20" t="s">
        <v>281</v>
      </c>
      <c r="AJ4" s="20" t="s">
        <v>282</v>
      </c>
      <c r="AK4" s="20" t="s">
        <v>283</v>
      </c>
      <c r="AL4" s="20" t="s">
        <v>284</v>
      </c>
      <c r="AM4" s="20" t="s">
        <v>286</v>
      </c>
      <c r="AN4" s="20" t="s">
        <v>287</v>
      </c>
      <c r="AO4" s="20" t="s">
        <v>288</v>
      </c>
      <c r="AP4" s="20" t="s">
        <v>293</v>
      </c>
      <c r="AQ4" s="20" t="s">
        <v>296</v>
      </c>
    </row>
    <row r="5" spans="1:43" ht="13.5" x14ac:dyDescent="0.3">
      <c r="B5" s="21" t="s">
        <v>43</v>
      </c>
      <c r="C5" s="22">
        <v>53</v>
      </c>
      <c r="D5" s="22">
        <v>93</v>
      </c>
      <c r="E5" s="22">
        <v>67</v>
      </c>
      <c r="F5" s="22">
        <v>193</v>
      </c>
      <c r="G5" s="22">
        <v>50</v>
      </c>
      <c r="H5" s="22">
        <v>51</v>
      </c>
      <c r="I5" s="22">
        <v>77</v>
      </c>
      <c r="J5" s="22">
        <v>135</v>
      </c>
      <c r="K5" s="22">
        <v>88</v>
      </c>
      <c r="L5" s="22">
        <v>125</v>
      </c>
      <c r="M5" s="22">
        <v>112</v>
      </c>
      <c r="N5" s="22">
        <v>131</v>
      </c>
      <c r="O5" s="22">
        <v>111</v>
      </c>
      <c r="P5" s="22">
        <v>74</v>
      </c>
      <c r="Q5" s="22">
        <v>88</v>
      </c>
      <c r="R5" s="22">
        <v>222</v>
      </c>
      <c r="S5" s="22">
        <v>99</v>
      </c>
      <c r="T5" s="22">
        <v>63</v>
      </c>
      <c r="U5" s="22">
        <v>105</v>
      </c>
      <c r="V5" s="22">
        <v>70</v>
      </c>
      <c r="W5" s="22">
        <v>66</v>
      </c>
      <c r="X5" s="22">
        <v>89</v>
      </c>
      <c r="Y5" s="22">
        <v>75</v>
      </c>
      <c r="Z5" s="22">
        <v>117</v>
      </c>
      <c r="AA5" s="22">
        <v>70</v>
      </c>
      <c r="AB5" s="22">
        <v>103</v>
      </c>
      <c r="AC5" s="22">
        <v>91</v>
      </c>
      <c r="AD5" s="22">
        <v>203</v>
      </c>
      <c r="AE5" s="22">
        <v>164</v>
      </c>
      <c r="AF5" s="22">
        <v>159</v>
      </c>
      <c r="AG5" s="22">
        <v>145</v>
      </c>
      <c r="AH5" s="22">
        <v>123</v>
      </c>
      <c r="AI5" s="22">
        <v>116</v>
      </c>
      <c r="AJ5" s="22">
        <v>74</v>
      </c>
      <c r="AK5" s="22">
        <v>103</v>
      </c>
      <c r="AL5" s="22">
        <v>87</v>
      </c>
      <c r="AM5" s="22">
        <v>84</v>
      </c>
      <c r="AN5" s="22">
        <v>116</v>
      </c>
      <c r="AO5" s="22">
        <v>108</v>
      </c>
      <c r="AP5" s="22">
        <v>124</v>
      </c>
      <c r="AQ5" s="22">
        <v>74</v>
      </c>
    </row>
    <row r="6" spans="1:43" ht="13.5" x14ac:dyDescent="0.3">
      <c r="B6" s="21" t="s">
        <v>44</v>
      </c>
      <c r="C6" s="22">
        <v>739</v>
      </c>
      <c r="D6" s="22">
        <v>463</v>
      </c>
      <c r="E6" s="22">
        <v>384</v>
      </c>
      <c r="F6" s="22">
        <v>905</v>
      </c>
      <c r="G6" s="22">
        <v>106</v>
      </c>
      <c r="H6" s="22">
        <v>130</v>
      </c>
      <c r="I6" s="22">
        <v>110</v>
      </c>
      <c r="J6" s="22">
        <v>159</v>
      </c>
      <c r="K6" s="22">
        <v>230</v>
      </c>
      <c r="L6" s="22">
        <v>184</v>
      </c>
      <c r="M6" s="22">
        <v>151</v>
      </c>
      <c r="N6" s="22">
        <v>563</v>
      </c>
      <c r="O6" s="22">
        <v>205</v>
      </c>
      <c r="P6" s="22">
        <v>169</v>
      </c>
      <c r="Q6" s="22">
        <v>188</v>
      </c>
      <c r="R6" s="22">
        <v>615</v>
      </c>
      <c r="S6" s="22">
        <v>478</v>
      </c>
      <c r="T6" s="22">
        <v>616</v>
      </c>
      <c r="U6" s="22">
        <v>869</v>
      </c>
      <c r="V6" s="22">
        <v>984</v>
      </c>
      <c r="W6" s="22">
        <v>632</v>
      </c>
      <c r="X6" s="22">
        <v>379</v>
      </c>
      <c r="Y6" s="22">
        <v>593</v>
      </c>
      <c r="Z6" s="22">
        <v>1425</v>
      </c>
      <c r="AA6" s="22">
        <v>553</v>
      </c>
      <c r="AB6" s="22">
        <v>531</v>
      </c>
      <c r="AC6" s="22">
        <v>1002</v>
      </c>
      <c r="AD6" s="22">
        <v>2371</v>
      </c>
      <c r="AE6" s="22">
        <v>968</v>
      </c>
      <c r="AF6" s="22">
        <v>982</v>
      </c>
      <c r="AG6" s="22">
        <v>1419</v>
      </c>
      <c r="AH6" s="22">
        <v>3212</v>
      </c>
      <c r="AI6" s="22">
        <v>7876</v>
      </c>
      <c r="AJ6" s="22">
        <v>1168</v>
      </c>
      <c r="AK6" s="22">
        <v>1396</v>
      </c>
      <c r="AL6" s="22">
        <v>9082</v>
      </c>
      <c r="AM6" s="22">
        <v>5047</v>
      </c>
      <c r="AN6" s="22">
        <v>857</v>
      </c>
      <c r="AO6" s="22">
        <v>1058</v>
      </c>
      <c r="AP6" s="22">
        <v>10460.78947368421</v>
      </c>
      <c r="AQ6" s="22">
        <v>6981.79</v>
      </c>
    </row>
    <row r="7" spans="1:43" ht="13.5" x14ac:dyDescent="0.3">
      <c r="B7" s="21" t="s">
        <v>45</v>
      </c>
      <c r="C7" s="22">
        <v>237</v>
      </c>
      <c r="D7" s="22">
        <v>242</v>
      </c>
      <c r="E7" s="22">
        <v>245</v>
      </c>
      <c r="F7" s="22">
        <v>210</v>
      </c>
      <c r="G7" s="22">
        <v>224</v>
      </c>
      <c r="H7" s="22">
        <v>197</v>
      </c>
      <c r="I7" s="22">
        <v>356</v>
      </c>
      <c r="J7" s="22">
        <v>517</v>
      </c>
      <c r="K7" s="22">
        <v>223</v>
      </c>
      <c r="L7" s="22">
        <v>284</v>
      </c>
      <c r="M7" s="22">
        <v>598</v>
      </c>
      <c r="N7" s="22">
        <v>354</v>
      </c>
      <c r="O7" s="22">
        <v>493</v>
      </c>
      <c r="P7" s="22">
        <v>394</v>
      </c>
      <c r="Q7" s="22">
        <v>390</v>
      </c>
      <c r="R7" s="22">
        <v>434</v>
      </c>
      <c r="S7" s="22">
        <v>515</v>
      </c>
      <c r="T7" s="22">
        <v>423</v>
      </c>
      <c r="U7" s="22">
        <v>408</v>
      </c>
      <c r="V7" s="22">
        <v>369</v>
      </c>
      <c r="W7" s="22">
        <v>402</v>
      </c>
      <c r="X7" s="22">
        <v>358</v>
      </c>
      <c r="Y7" s="22">
        <v>370</v>
      </c>
      <c r="Z7" s="22">
        <v>391</v>
      </c>
      <c r="AA7" s="22">
        <v>292</v>
      </c>
      <c r="AB7" s="22">
        <v>718</v>
      </c>
      <c r="AC7" s="22">
        <v>614</v>
      </c>
      <c r="AD7" s="22">
        <v>523</v>
      </c>
      <c r="AE7" s="22">
        <v>534</v>
      </c>
      <c r="AF7" s="22">
        <v>502</v>
      </c>
      <c r="AG7" s="22">
        <v>414</v>
      </c>
      <c r="AH7" s="22">
        <v>286</v>
      </c>
      <c r="AI7" s="22">
        <v>295</v>
      </c>
      <c r="AJ7" s="22">
        <v>323</v>
      </c>
      <c r="AK7" s="22">
        <v>278</v>
      </c>
      <c r="AL7" s="22">
        <v>349</v>
      </c>
      <c r="AM7" s="22">
        <v>593</v>
      </c>
      <c r="AN7" s="22">
        <v>257</v>
      </c>
      <c r="AO7" s="22">
        <v>352</v>
      </c>
      <c r="AP7" s="22">
        <v>607</v>
      </c>
      <c r="AQ7" s="22">
        <v>243</v>
      </c>
    </row>
    <row r="8" spans="1:43" ht="13.5" x14ac:dyDescent="0.3">
      <c r="B8" s="21" t="s">
        <v>46</v>
      </c>
      <c r="C8" s="22">
        <v>18344</v>
      </c>
      <c r="D8" s="22">
        <v>16295</v>
      </c>
      <c r="E8" s="22">
        <v>17214</v>
      </c>
      <c r="F8" s="22">
        <v>18098</v>
      </c>
      <c r="G8" s="22">
        <v>26363</v>
      </c>
      <c r="H8" s="22">
        <v>32530</v>
      </c>
      <c r="I8" s="22">
        <v>30688</v>
      </c>
      <c r="J8" s="22">
        <v>42735</v>
      </c>
      <c r="K8" s="22">
        <v>43361</v>
      </c>
      <c r="L8" s="22">
        <v>39792</v>
      </c>
      <c r="M8" s="22">
        <v>78352</v>
      </c>
      <c r="N8" s="22">
        <v>61924</v>
      </c>
      <c r="O8" s="22">
        <v>43290</v>
      </c>
      <c r="P8" s="22">
        <v>64450</v>
      </c>
      <c r="Q8" s="22">
        <v>94165</v>
      </c>
      <c r="R8" s="22">
        <v>96326</v>
      </c>
      <c r="S8" s="22">
        <v>93113</v>
      </c>
      <c r="T8" s="22">
        <v>90247</v>
      </c>
      <c r="U8" s="22">
        <v>92185</v>
      </c>
      <c r="V8" s="22">
        <v>95545</v>
      </c>
      <c r="W8" s="22">
        <v>96070</v>
      </c>
      <c r="X8" s="22">
        <v>100477</v>
      </c>
      <c r="Y8" s="22">
        <v>98461</v>
      </c>
      <c r="Z8" s="22">
        <v>97997</v>
      </c>
      <c r="AA8" s="22">
        <v>96571</v>
      </c>
      <c r="AB8" s="22">
        <v>101340</v>
      </c>
      <c r="AC8" s="22">
        <v>124185</v>
      </c>
      <c r="AD8" s="22">
        <v>140717</v>
      </c>
      <c r="AE8" s="22">
        <v>133210</v>
      </c>
      <c r="AF8" s="22">
        <v>154412</v>
      </c>
      <c r="AG8" s="22">
        <v>141300</v>
      </c>
      <c r="AH8" s="22">
        <v>147619</v>
      </c>
      <c r="AI8" s="22">
        <v>175662</v>
      </c>
      <c r="AJ8" s="22">
        <v>190878</v>
      </c>
      <c r="AK8" s="22">
        <v>166207</v>
      </c>
      <c r="AL8" s="22">
        <v>149572</v>
      </c>
      <c r="AM8" s="22">
        <v>146796</v>
      </c>
      <c r="AN8" s="22">
        <v>156727</v>
      </c>
      <c r="AO8" s="22">
        <v>172773</v>
      </c>
      <c r="AP8" s="22">
        <v>193628.29787234042</v>
      </c>
      <c r="AQ8" s="22">
        <v>185417</v>
      </c>
    </row>
    <row r="9" spans="1:43" ht="13.5" x14ac:dyDescent="0.3">
      <c r="B9" s="21" t="s">
        <v>10</v>
      </c>
      <c r="C9" s="22">
        <v>9</v>
      </c>
      <c r="D9" s="22">
        <v>21</v>
      </c>
      <c r="E9" s="22">
        <v>8</v>
      </c>
      <c r="F9" s="22">
        <v>12</v>
      </c>
      <c r="G9" s="22">
        <v>8</v>
      </c>
      <c r="H9" s="22">
        <v>6</v>
      </c>
      <c r="I9" s="22">
        <v>65</v>
      </c>
      <c r="J9" s="22">
        <v>38</v>
      </c>
      <c r="K9" s="22">
        <v>14</v>
      </c>
      <c r="L9" s="22">
        <v>9</v>
      </c>
      <c r="M9" s="22">
        <v>15</v>
      </c>
      <c r="N9" s="22">
        <v>104</v>
      </c>
      <c r="O9" s="22">
        <v>33</v>
      </c>
      <c r="P9" s="22">
        <v>64</v>
      </c>
      <c r="Q9" s="22">
        <v>28</v>
      </c>
      <c r="R9" s="22">
        <v>20</v>
      </c>
      <c r="S9" s="22">
        <v>28</v>
      </c>
      <c r="T9" s="22">
        <v>36</v>
      </c>
      <c r="U9" s="22">
        <v>13</v>
      </c>
      <c r="V9" s="22">
        <v>24</v>
      </c>
      <c r="W9" s="22">
        <v>49</v>
      </c>
      <c r="X9" s="22">
        <v>28</v>
      </c>
      <c r="Y9" s="22">
        <v>33</v>
      </c>
      <c r="Z9" s="22">
        <v>12</v>
      </c>
      <c r="AA9" s="22">
        <v>33</v>
      </c>
      <c r="AB9" s="22">
        <v>15</v>
      </c>
      <c r="AC9" s="22">
        <v>10</v>
      </c>
      <c r="AD9" s="22">
        <v>30</v>
      </c>
      <c r="AE9" s="22">
        <v>22</v>
      </c>
      <c r="AF9" s="22">
        <v>38</v>
      </c>
      <c r="AG9" s="22">
        <v>60</v>
      </c>
      <c r="AH9" s="22">
        <v>14</v>
      </c>
      <c r="AI9" s="22">
        <v>29</v>
      </c>
      <c r="AJ9" s="22">
        <v>6</v>
      </c>
      <c r="AK9" s="22">
        <v>5</v>
      </c>
      <c r="AL9" s="22">
        <v>43</v>
      </c>
      <c r="AM9" s="22">
        <v>6</v>
      </c>
      <c r="AN9" s="22">
        <v>6</v>
      </c>
      <c r="AO9" s="22">
        <v>16</v>
      </c>
      <c r="AP9" s="22">
        <v>10</v>
      </c>
      <c r="AQ9" s="22">
        <v>7</v>
      </c>
    </row>
    <row r="10" spans="1:43" ht="13.5" x14ac:dyDescent="0.3">
      <c r="B10" s="21" t="s">
        <v>5</v>
      </c>
      <c r="C10" s="22">
        <v>49744</v>
      </c>
      <c r="D10" s="22">
        <v>162702</v>
      </c>
      <c r="E10" s="22">
        <v>339841</v>
      </c>
      <c r="F10" s="22">
        <v>599923</v>
      </c>
      <c r="G10" s="22">
        <v>824118</v>
      </c>
      <c r="H10" s="22">
        <v>1406416</v>
      </c>
      <c r="I10" s="22">
        <v>1665832</v>
      </c>
      <c r="J10" s="22">
        <v>2115048</v>
      </c>
      <c r="K10" s="22">
        <v>2643011</v>
      </c>
      <c r="L10" s="22">
        <v>1826639</v>
      </c>
      <c r="M10" s="22">
        <v>4052906</v>
      </c>
      <c r="N10" s="22">
        <v>4974654</v>
      </c>
      <c r="O10" s="22">
        <v>5454540</v>
      </c>
      <c r="P10" s="22">
        <v>6129319</v>
      </c>
      <c r="Q10" s="22">
        <v>6262322</v>
      </c>
      <c r="R10" s="22">
        <v>6390358</v>
      </c>
      <c r="S10" s="22">
        <v>6223276</v>
      </c>
      <c r="T10" s="22">
        <v>5514411</v>
      </c>
      <c r="U10" s="22">
        <v>5056874</v>
      </c>
      <c r="V10" s="22">
        <v>5136866</v>
      </c>
      <c r="W10" s="22">
        <v>5327121.4000000004</v>
      </c>
      <c r="X10" s="22">
        <v>4834231</v>
      </c>
      <c r="Y10" s="22">
        <v>4716155</v>
      </c>
      <c r="Z10" s="22">
        <v>4999124</v>
      </c>
      <c r="AA10" s="22">
        <v>2957342</v>
      </c>
      <c r="AB10" s="22">
        <v>4268506</v>
      </c>
      <c r="AC10" s="22">
        <v>6011306</v>
      </c>
      <c r="AD10" s="22">
        <v>5996078</v>
      </c>
      <c r="AE10" s="22">
        <v>4644402</v>
      </c>
      <c r="AF10" s="22">
        <v>6150531</v>
      </c>
      <c r="AG10" s="22">
        <v>4907739</v>
      </c>
      <c r="AH10" s="22">
        <v>4852857</v>
      </c>
      <c r="AI10" s="22">
        <v>6560913</v>
      </c>
      <c r="AJ10" s="22">
        <v>6449060</v>
      </c>
      <c r="AK10" s="22">
        <v>6209618</v>
      </c>
      <c r="AL10" s="22">
        <v>6299427</v>
      </c>
      <c r="AM10" s="22">
        <v>6348619</v>
      </c>
      <c r="AN10" s="22">
        <v>6413400</v>
      </c>
      <c r="AO10" s="22">
        <v>6587288</v>
      </c>
      <c r="AP10" s="22">
        <v>6779804.6595744677</v>
      </c>
      <c r="AQ10" s="91">
        <v>9070560.6600000001</v>
      </c>
    </row>
    <row r="11" spans="1:43" ht="14" thickBot="1" x14ac:dyDescent="0.35">
      <c r="B11" s="21" t="s">
        <v>47</v>
      </c>
      <c r="C11" s="22">
        <v>148</v>
      </c>
      <c r="D11" s="22">
        <v>144</v>
      </c>
      <c r="E11" s="22">
        <v>172</v>
      </c>
      <c r="F11" s="22">
        <v>181</v>
      </c>
      <c r="G11" s="22">
        <v>161</v>
      </c>
      <c r="H11" s="22">
        <v>61</v>
      </c>
      <c r="I11" s="22">
        <v>23</v>
      </c>
      <c r="J11" s="22">
        <v>140</v>
      </c>
      <c r="K11" s="22">
        <v>0</v>
      </c>
      <c r="L11" s="22">
        <v>0</v>
      </c>
      <c r="M11" s="22">
        <v>1</v>
      </c>
      <c r="N11" s="22">
        <v>19</v>
      </c>
      <c r="O11" s="22">
        <v>3</v>
      </c>
      <c r="P11" s="22">
        <v>1</v>
      </c>
      <c r="Q11" s="22">
        <v>2</v>
      </c>
      <c r="R11" s="22">
        <v>7</v>
      </c>
      <c r="S11" s="22">
        <v>1</v>
      </c>
      <c r="T11" s="22">
        <v>4</v>
      </c>
      <c r="U11" s="22">
        <v>0</v>
      </c>
      <c r="V11" s="22">
        <v>3</v>
      </c>
      <c r="W11" s="22">
        <v>11</v>
      </c>
      <c r="X11" s="22">
        <v>4</v>
      </c>
      <c r="Y11" s="22">
        <v>3</v>
      </c>
      <c r="Z11" s="22">
        <v>2</v>
      </c>
      <c r="AA11" s="22">
        <v>3</v>
      </c>
      <c r="AB11" s="22">
        <v>5</v>
      </c>
      <c r="AC11" s="22">
        <v>3</v>
      </c>
      <c r="AD11" s="22">
        <v>1</v>
      </c>
      <c r="AE11" s="22">
        <v>10</v>
      </c>
      <c r="AF11" s="22">
        <v>2</v>
      </c>
      <c r="AG11" s="22">
        <v>3</v>
      </c>
      <c r="AH11" s="22">
        <v>7</v>
      </c>
      <c r="AI11" s="22">
        <v>5</v>
      </c>
      <c r="AJ11" s="22">
        <v>2</v>
      </c>
      <c r="AK11" s="22">
        <v>3</v>
      </c>
      <c r="AL11" s="22">
        <v>4</v>
      </c>
      <c r="AM11" s="22">
        <v>2</v>
      </c>
      <c r="AN11" s="22">
        <v>2</v>
      </c>
      <c r="AO11" s="22">
        <v>2</v>
      </c>
      <c r="AP11" s="22">
        <v>2</v>
      </c>
      <c r="AQ11" s="22">
        <v>2</v>
      </c>
    </row>
    <row r="12" spans="1:43" ht="14" thickBot="1" x14ac:dyDescent="0.35">
      <c r="B12" s="23" t="s">
        <v>48</v>
      </c>
      <c r="C12" s="24">
        <v>69274</v>
      </c>
      <c r="D12" s="24">
        <v>179960</v>
      </c>
      <c r="E12" s="24">
        <v>357931</v>
      </c>
      <c r="F12" s="24">
        <v>619522</v>
      </c>
      <c r="G12" s="24">
        <v>851030</v>
      </c>
      <c r="H12" s="24">
        <v>1439391</v>
      </c>
      <c r="I12" s="24">
        <v>1697151</v>
      </c>
      <c r="J12" s="24">
        <v>2158772</v>
      </c>
      <c r="K12" s="24">
        <v>2686927</v>
      </c>
      <c r="L12" s="24">
        <f t="shared" ref="L12:Q12" si="0">SUM(L5:L11)</f>
        <v>1867033</v>
      </c>
      <c r="M12" s="24">
        <f t="shared" si="0"/>
        <v>4132135</v>
      </c>
      <c r="N12" s="24">
        <f t="shared" si="0"/>
        <v>5037749</v>
      </c>
      <c r="O12" s="24">
        <f t="shared" si="0"/>
        <v>5498675</v>
      </c>
      <c r="P12" s="24">
        <f t="shared" si="0"/>
        <v>6194471</v>
      </c>
      <c r="Q12" s="24">
        <f t="shared" si="0"/>
        <v>6357183</v>
      </c>
      <c r="R12" s="24">
        <f t="shared" ref="R12:S12" si="1">SUM(R5:R11)</f>
        <v>6487982</v>
      </c>
      <c r="S12" s="24">
        <f t="shared" si="1"/>
        <v>6317510</v>
      </c>
      <c r="T12" s="24">
        <f t="shared" ref="T12:V12" si="2">SUM(T5:T11)</f>
        <v>5605800</v>
      </c>
      <c r="U12" s="24">
        <f t="shared" si="2"/>
        <v>5150454</v>
      </c>
      <c r="V12" s="24">
        <f t="shared" si="2"/>
        <v>5233861</v>
      </c>
      <c r="W12" s="24">
        <v>5671999.1200000001</v>
      </c>
      <c r="X12" s="24">
        <v>4935566</v>
      </c>
      <c r="Y12" s="24">
        <v>4815690</v>
      </c>
      <c r="Z12" s="24">
        <v>5099068</v>
      </c>
      <c r="AA12" s="24">
        <v>3054864</v>
      </c>
      <c r="AB12" s="24">
        <v>4371218</v>
      </c>
      <c r="AC12" s="24">
        <v>6137211</v>
      </c>
      <c r="AD12" s="24">
        <v>6139923</v>
      </c>
      <c r="AE12" s="24">
        <v>4779310</v>
      </c>
      <c r="AF12" s="24">
        <v>6306626</v>
      </c>
      <c r="AG12" s="24">
        <v>5051080</v>
      </c>
      <c r="AH12" s="24">
        <v>5004118</v>
      </c>
      <c r="AI12" s="24">
        <v>6744896</v>
      </c>
      <c r="AJ12" s="24">
        <v>6641511</v>
      </c>
      <c r="AK12" s="24">
        <v>6377610</v>
      </c>
      <c r="AL12" s="24">
        <v>6458564</v>
      </c>
      <c r="AM12" s="24">
        <v>6501147</v>
      </c>
      <c r="AN12" s="24">
        <v>6571365</v>
      </c>
      <c r="AO12" s="24">
        <v>6761597</v>
      </c>
      <c r="AP12" s="24">
        <v>6984636.7469204925</v>
      </c>
      <c r="AQ12" s="24">
        <v>9263285.4499999993</v>
      </c>
    </row>
    <row r="13" spans="1:43" x14ac:dyDescent="0.25">
      <c r="AB13" s="12"/>
      <c r="AD13" s="12"/>
    </row>
    <row r="16" spans="1:43" ht="14" thickBot="1" x14ac:dyDescent="0.3">
      <c r="B16" s="25" t="s">
        <v>49</v>
      </c>
    </row>
    <row r="17" spans="2:43" ht="14" thickBot="1" x14ac:dyDescent="0.35">
      <c r="B17" s="4"/>
      <c r="C17" s="19" t="s">
        <v>19</v>
      </c>
      <c r="D17" s="19" t="s">
        <v>20</v>
      </c>
      <c r="E17" s="19" t="s">
        <v>21</v>
      </c>
      <c r="F17" s="19" t="s">
        <v>22</v>
      </c>
      <c r="G17" s="19" t="s">
        <v>23</v>
      </c>
      <c r="H17" s="19" t="s">
        <v>24</v>
      </c>
      <c r="I17" s="19" t="s">
        <v>25</v>
      </c>
      <c r="J17" s="19" t="s">
        <v>26</v>
      </c>
      <c r="K17" s="20" t="s">
        <v>27</v>
      </c>
      <c r="L17" s="20" t="s">
        <v>28</v>
      </c>
      <c r="M17" s="20" t="s">
        <v>29</v>
      </c>
      <c r="N17" s="20" t="s">
        <v>30</v>
      </c>
      <c r="O17" s="20" t="s">
        <v>31</v>
      </c>
      <c r="P17" s="20" t="s">
        <v>32</v>
      </c>
      <c r="Q17" s="20" t="s">
        <v>33</v>
      </c>
      <c r="R17" s="20" t="s">
        <v>34</v>
      </c>
      <c r="S17" s="20" t="s">
        <v>35</v>
      </c>
      <c r="T17" s="20" t="s">
        <v>36</v>
      </c>
      <c r="U17" s="20" t="s">
        <v>37</v>
      </c>
      <c r="V17" s="20" t="s">
        <v>38</v>
      </c>
      <c r="W17" s="20" t="s">
        <v>39</v>
      </c>
      <c r="X17" s="20" t="s">
        <v>40</v>
      </c>
      <c r="Y17" s="20" t="s">
        <v>41</v>
      </c>
      <c r="Z17" s="20" t="s">
        <v>42</v>
      </c>
      <c r="AA17" s="20" t="s">
        <v>234</v>
      </c>
      <c r="AB17" s="20" t="s">
        <v>235</v>
      </c>
      <c r="AC17" s="20" t="s">
        <v>236</v>
      </c>
      <c r="AD17" s="20" t="s">
        <v>237</v>
      </c>
      <c r="AE17" s="20" t="s">
        <v>238</v>
      </c>
      <c r="AF17" s="20" t="s">
        <v>239</v>
      </c>
      <c r="AG17" s="20" t="s">
        <v>279</v>
      </c>
      <c r="AH17" s="20" t="s">
        <v>280</v>
      </c>
      <c r="AI17" s="20" t="s">
        <v>281</v>
      </c>
      <c r="AJ17" s="20" t="s">
        <v>282</v>
      </c>
      <c r="AK17" s="20" t="s">
        <v>283</v>
      </c>
      <c r="AL17" s="20" t="s">
        <v>284</v>
      </c>
      <c r="AM17" s="20" t="s">
        <v>286</v>
      </c>
      <c r="AN17" s="20" t="s">
        <v>287</v>
      </c>
      <c r="AO17" s="20" t="s">
        <v>288</v>
      </c>
      <c r="AP17" s="20" t="s">
        <v>293</v>
      </c>
      <c r="AQ17" s="20" t="s">
        <v>296</v>
      </c>
    </row>
    <row r="18" spans="2:43" ht="13.5" x14ac:dyDescent="0.3">
      <c r="B18" s="21" t="s">
        <v>43</v>
      </c>
      <c r="C18" s="22">
        <v>91</v>
      </c>
      <c r="D18" s="22">
        <v>134</v>
      </c>
      <c r="E18" s="22">
        <v>115</v>
      </c>
      <c r="F18" s="22">
        <v>101</v>
      </c>
      <c r="G18" s="22">
        <v>79</v>
      </c>
      <c r="H18" s="22">
        <v>80</v>
      </c>
      <c r="I18" s="22">
        <v>140</v>
      </c>
      <c r="J18" s="22">
        <v>126</v>
      </c>
      <c r="K18" s="22">
        <v>113</v>
      </c>
      <c r="L18" s="22">
        <v>148</v>
      </c>
      <c r="M18" s="22">
        <v>106</v>
      </c>
      <c r="N18" s="22">
        <v>141</v>
      </c>
      <c r="O18" s="22">
        <v>111</v>
      </c>
      <c r="P18" s="22">
        <v>77</v>
      </c>
      <c r="Q18" s="22">
        <v>90</v>
      </c>
      <c r="R18" s="22">
        <v>155</v>
      </c>
      <c r="S18" s="22">
        <v>107</v>
      </c>
      <c r="T18" s="22">
        <v>72</v>
      </c>
      <c r="U18" s="22">
        <v>109</v>
      </c>
      <c r="V18" s="22">
        <v>75</v>
      </c>
      <c r="W18" s="22">
        <v>77</v>
      </c>
      <c r="X18" s="22">
        <v>83</v>
      </c>
      <c r="Y18" s="22">
        <v>67</v>
      </c>
      <c r="Z18" s="22">
        <v>117</v>
      </c>
      <c r="AA18" s="22">
        <v>75</v>
      </c>
      <c r="AB18" s="22">
        <v>101</v>
      </c>
      <c r="AC18" s="22">
        <v>83</v>
      </c>
      <c r="AD18" s="22">
        <v>188</v>
      </c>
      <c r="AE18" s="22">
        <v>165</v>
      </c>
      <c r="AF18" s="22">
        <v>158</v>
      </c>
      <c r="AG18" s="22">
        <v>142</v>
      </c>
      <c r="AH18" s="22">
        <v>118</v>
      </c>
      <c r="AI18" s="22">
        <v>116</v>
      </c>
      <c r="AJ18" s="22">
        <v>104</v>
      </c>
      <c r="AK18" s="22">
        <v>123</v>
      </c>
      <c r="AL18" s="22">
        <v>94</v>
      </c>
      <c r="AM18" s="22">
        <v>92</v>
      </c>
      <c r="AN18" s="22">
        <v>119</v>
      </c>
      <c r="AO18" s="22">
        <v>132</v>
      </c>
      <c r="AP18" s="22">
        <v>118</v>
      </c>
      <c r="AQ18" s="22">
        <v>95</v>
      </c>
    </row>
    <row r="19" spans="2:43" ht="13.5" x14ac:dyDescent="0.3">
      <c r="B19" s="21" t="s">
        <v>44</v>
      </c>
      <c r="C19" s="22">
        <v>771</v>
      </c>
      <c r="D19" s="22">
        <v>587</v>
      </c>
      <c r="E19" s="22">
        <v>773</v>
      </c>
      <c r="F19" s="22">
        <v>1026</v>
      </c>
      <c r="G19" s="22">
        <v>587</v>
      </c>
      <c r="H19" s="22">
        <v>313</v>
      </c>
      <c r="I19" s="22">
        <v>249</v>
      </c>
      <c r="J19" s="22">
        <v>268</v>
      </c>
      <c r="K19" s="22">
        <v>357</v>
      </c>
      <c r="L19" s="22">
        <v>346</v>
      </c>
      <c r="M19" s="22">
        <v>315</v>
      </c>
      <c r="N19" s="22">
        <v>690</v>
      </c>
      <c r="O19" s="22">
        <v>415</v>
      </c>
      <c r="P19" s="22">
        <v>368</v>
      </c>
      <c r="Q19" s="22">
        <v>394</v>
      </c>
      <c r="R19" s="22">
        <v>647</v>
      </c>
      <c r="S19" s="22">
        <v>440</v>
      </c>
      <c r="T19" s="22">
        <v>316</v>
      </c>
      <c r="U19" s="22">
        <v>595</v>
      </c>
      <c r="V19" s="22">
        <v>1233</v>
      </c>
      <c r="W19" s="22">
        <v>794</v>
      </c>
      <c r="X19" s="22">
        <v>548</v>
      </c>
      <c r="Y19" s="22">
        <v>736</v>
      </c>
      <c r="Z19" s="22">
        <v>1526</v>
      </c>
      <c r="AA19" s="22">
        <v>679</v>
      </c>
      <c r="AB19" s="22">
        <v>539</v>
      </c>
      <c r="AC19" s="22">
        <v>900</v>
      </c>
      <c r="AD19" s="22">
        <v>2070</v>
      </c>
      <c r="AE19" s="22">
        <v>808</v>
      </c>
      <c r="AF19" s="22">
        <v>783</v>
      </c>
      <c r="AG19" s="22">
        <v>1100</v>
      </c>
      <c r="AH19" s="22">
        <v>2895</v>
      </c>
      <c r="AI19" s="22">
        <v>6436</v>
      </c>
      <c r="AJ19" s="22">
        <v>1047</v>
      </c>
      <c r="AK19" s="22">
        <v>1263</v>
      </c>
      <c r="AL19" s="22">
        <v>8363</v>
      </c>
      <c r="AM19" s="22">
        <v>4917</v>
      </c>
      <c r="AN19" s="22">
        <v>671</v>
      </c>
      <c r="AO19" s="91">
        <v>811</v>
      </c>
      <c r="AP19" s="91">
        <v>9978</v>
      </c>
      <c r="AQ19" s="91">
        <v>6564</v>
      </c>
    </row>
    <row r="20" spans="2:43" ht="13.5" x14ac:dyDescent="0.3">
      <c r="B20" s="21" t="s">
        <v>45</v>
      </c>
      <c r="C20" s="22">
        <v>353</v>
      </c>
      <c r="D20" s="22">
        <v>404</v>
      </c>
      <c r="E20" s="22">
        <v>231</v>
      </c>
      <c r="F20" s="22">
        <v>237</v>
      </c>
      <c r="G20" s="22">
        <v>227</v>
      </c>
      <c r="H20" s="22">
        <v>329</v>
      </c>
      <c r="I20" s="22">
        <v>428</v>
      </c>
      <c r="J20" s="22">
        <v>406</v>
      </c>
      <c r="K20" s="22">
        <v>231</v>
      </c>
      <c r="L20" s="22">
        <v>378</v>
      </c>
      <c r="M20" s="22">
        <v>449</v>
      </c>
      <c r="N20" s="22">
        <v>454</v>
      </c>
      <c r="O20" s="22">
        <v>471</v>
      </c>
      <c r="P20" s="22">
        <v>378</v>
      </c>
      <c r="Q20" s="22">
        <v>319</v>
      </c>
      <c r="R20" s="22">
        <v>433</v>
      </c>
      <c r="S20" s="22">
        <v>532</v>
      </c>
      <c r="T20" s="22">
        <v>426</v>
      </c>
      <c r="U20" s="22">
        <v>385</v>
      </c>
      <c r="V20" s="22">
        <v>326</v>
      </c>
      <c r="W20" s="22">
        <v>376</v>
      </c>
      <c r="X20" s="22">
        <v>333</v>
      </c>
      <c r="Y20" s="22">
        <v>320</v>
      </c>
      <c r="Z20" s="22">
        <v>331</v>
      </c>
      <c r="AA20" s="22">
        <v>303</v>
      </c>
      <c r="AB20" s="22">
        <v>705</v>
      </c>
      <c r="AC20" s="22">
        <v>637</v>
      </c>
      <c r="AD20" s="22">
        <v>565</v>
      </c>
      <c r="AE20" s="22">
        <v>541</v>
      </c>
      <c r="AF20" s="22">
        <v>421</v>
      </c>
      <c r="AG20" s="22">
        <v>357</v>
      </c>
      <c r="AH20" s="22">
        <v>244</v>
      </c>
      <c r="AI20" s="22">
        <v>286</v>
      </c>
      <c r="AJ20" s="22">
        <v>329</v>
      </c>
      <c r="AK20" s="22">
        <v>259</v>
      </c>
      <c r="AL20" s="22">
        <v>319</v>
      </c>
      <c r="AM20" s="22">
        <v>565</v>
      </c>
      <c r="AN20" s="22">
        <v>262</v>
      </c>
      <c r="AO20" s="22">
        <v>369</v>
      </c>
      <c r="AP20" s="22">
        <v>608</v>
      </c>
      <c r="AQ20" s="22">
        <v>299</v>
      </c>
    </row>
    <row r="21" spans="2:43" ht="13.5" x14ac:dyDescent="0.3">
      <c r="B21" s="21" t="s">
        <v>46</v>
      </c>
      <c r="C21" s="22">
        <v>16385</v>
      </c>
      <c r="D21" s="22">
        <v>16358</v>
      </c>
      <c r="E21" s="22">
        <v>17506</v>
      </c>
      <c r="F21" s="22">
        <v>18937</v>
      </c>
      <c r="G21" s="22">
        <v>16739</v>
      </c>
      <c r="H21" s="22">
        <v>20230</v>
      </c>
      <c r="I21" s="22">
        <v>20867</v>
      </c>
      <c r="J21" s="22">
        <v>25402</v>
      </c>
      <c r="K21" s="22">
        <v>23900</v>
      </c>
      <c r="L21" s="22">
        <v>31491</v>
      </c>
      <c r="M21" s="22">
        <v>41178</v>
      </c>
      <c r="N21" s="22">
        <v>40310</v>
      </c>
      <c r="O21" s="22">
        <v>40572</v>
      </c>
      <c r="P21" s="22">
        <v>44881</v>
      </c>
      <c r="Q21" s="22">
        <v>47043</v>
      </c>
      <c r="R21" s="22">
        <v>43707</v>
      </c>
      <c r="S21" s="22">
        <v>44918</v>
      </c>
      <c r="T21" s="22">
        <v>41558</v>
      </c>
      <c r="U21" s="22">
        <v>49709</v>
      </c>
      <c r="V21" s="22">
        <v>51959</v>
      </c>
      <c r="W21" s="22">
        <v>51197</v>
      </c>
      <c r="X21" s="22">
        <v>59467</v>
      </c>
      <c r="Y21" s="22">
        <v>56183</v>
      </c>
      <c r="Z21" s="22">
        <v>64534</v>
      </c>
      <c r="AA21" s="22">
        <v>50643</v>
      </c>
      <c r="AB21" s="22">
        <v>59503</v>
      </c>
      <c r="AC21" s="22">
        <v>85747</v>
      </c>
      <c r="AD21" s="22">
        <v>87346</v>
      </c>
      <c r="AE21" s="22">
        <v>64140</v>
      </c>
      <c r="AF21" s="22">
        <v>98649</v>
      </c>
      <c r="AG21" s="22">
        <v>77744</v>
      </c>
      <c r="AH21" s="22">
        <v>78326</v>
      </c>
      <c r="AI21" s="22">
        <v>88699</v>
      </c>
      <c r="AJ21" s="22">
        <v>102480</v>
      </c>
      <c r="AK21" s="22">
        <v>99778</v>
      </c>
      <c r="AL21" s="22">
        <v>99635</v>
      </c>
      <c r="AM21" s="22">
        <v>96641</v>
      </c>
      <c r="AN21" s="22">
        <v>89660</v>
      </c>
      <c r="AO21" s="22">
        <v>101261</v>
      </c>
      <c r="AP21" s="22">
        <v>103309</v>
      </c>
      <c r="AQ21" s="22">
        <v>89935</v>
      </c>
    </row>
    <row r="22" spans="2:43" ht="13.5" x14ac:dyDescent="0.3">
      <c r="B22" s="21" t="s">
        <v>10</v>
      </c>
      <c r="C22" s="22">
        <v>107</v>
      </c>
      <c r="D22" s="22">
        <v>165</v>
      </c>
      <c r="E22" s="22">
        <v>91</v>
      </c>
      <c r="F22" s="22">
        <v>38</v>
      </c>
      <c r="G22" s="22">
        <v>21</v>
      </c>
      <c r="H22" s="22">
        <v>12</v>
      </c>
      <c r="I22" s="22">
        <v>54</v>
      </c>
      <c r="J22" s="22">
        <v>60</v>
      </c>
      <c r="K22" s="22">
        <v>51</v>
      </c>
      <c r="L22" s="22">
        <v>25</v>
      </c>
      <c r="M22" s="22">
        <v>27</v>
      </c>
      <c r="N22" s="22">
        <v>105</v>
      </c>
      <c r="O22" s="22">
        <v>30</v>
      </c>
      <c r="P22" s="22">
        <v>77</v>
      </c>
      <c r="Q22" s="22">
        <v>35</v>
      </c>
      <c r="R22" s="22">
        <v>14</v>
      </c>
      <c r="S22" s="22">
        <v>31</v>
      </c>
      <c r="T22" s="22">
        <v>24</v>
      </c>
      <c r="U22" s="22">
        <v>16</v>
      </c>
      <c r="V22" s="22">
        <v>15</v>
      </c>
      <c r="W22" s="22">
        <v>37</v>
      </c>
      <c r="X22" s="22">
        <v>30</v>
      </c>
      <c r="Y22" s="22">
        <v>16</v>
      </c>
      <c r="Z22" s="22">
        <v>9</v>
      </c>
      <c r="AA22" s="22">
        <v>10</v>
      </c>
      <c r="AB22" s="22">
        <v>6</v>
      </c>
      <c r="AC22" s="22">
        <v>8</v>
      </c>
      <c r="AD22" s="22">
        <v>25</v>
      </c>
      <c r="AE22" s="22">
        <v>16</v>
      </c>
      <c r="AF22" s="22">
        <v>32</v>
      </c>
      <c r="AG22" s="22">
        <v>58</v>
      </c>
      <c r="AH22" s="22">
        <v>17</v>
      </c>
      <c r="AI22" s="22">
        <v>26</v>
      </c>
      <c r="AJ22" s="22">
        <v>9</v>
      </c>
      <c r="AK22" s="22">
        <v>9</v>
      </c>
      <c r="AL22" s="22">
        <v>48</v>
      </c>
      <c r="AM22" s="22">
        <v>6</v>
      </c>
      <c r="AN22" s="22">
        <v>8</v>
      </c>
      <c r="AO22" s="22">
        <v>17</v>
      </c>
      <c r="AP22" s="22">
        <v>15</v>
      </c>
      <c r="AQ22" s="22">
        <v>9</v>
      </c>
    </row>
    <row r="23" spans="2:43" ht="13.5" x14ac:dyDescent="0.3">
      <c r="B23" s="21" t="s">
        <v>5</v>
      </c>
      <c r="C23" s="22">
        <v>77043</v>
      </c>
      <c r="D23" s="22">
        <v>158806</v>
      </c>
      <c r="E23" s="22">
        <v>183219</v>
      </c>
      <c r="F23" s="22">
        <v>236793</v>
      </c>
      <c r="G23" s="22">
        <v>313093</v>
      </c>
      <c r="H23" s="22">
        <v>539667.93332000007</v>
      </c>
      <c r="I23" s="22">
        <v>740370</v>
      </c>
      <c r="J23" s="22">
        <v>949630</v>
      </c>
      <c r="K23" s="22">
        <v>1221427</v>
      </c>
      <c r="L23" s="22">
        <v>1248235</v>
      </c>
      <c r="M23" s="22">
        <v>1638998</v>
      </c>
      <c r="N23" s="22">
        <v>1649181</v>
      </c>
      <c r="O23" s="22">
        <v>1782849</v>
      </c>
      <c r="P23" s="22">
        <v>1955490</v>
      </c>
      <c r="Q23" s="22">
        <v>1899365</v>
      </c>
      <c r="R23" s="22">
        <v>1169818</v>
      </c>
      <c r="S23" s="22">
        <v>861741</v>
      </c>
      <c r="T23" s="22">
        <v>702193</v>
      </c>
      <c r="U23" s="22">
        <v>669349</v>
      </c>
      <c r="V23" s="22">
        <v>874670</v>
      </c>
      <c r="W23" s="22">
        <v>1170945</v>
      </c>
      <c r="X23" s="22">
        <v>1086550</v>
      </c>
      <c r="Y23" s="22">
        <v>943484</v>
      </c>
      <c r="Z23" s="22">
        <v>966271</v>
      </c>
      <c r="AA23" s="22">
        <v>691096</v>
      </c>
      <c r="AB23" s="22">
        <v>745044</v>
      </c>
      <c r="AC23" s="22">
        <v>1659123</v>
      </c>
      <c r="AD23" s="22">
        <v>1835286</v>
      </c>
      <c r="AE23" s="22">
        <v>842950</v>
      </c>
      <c r="AF23" s="22">
        <v>1772119</v>
      </c>
      <c r="AG23" s="22">
        <v>825648</v>
      </c>
      <c r="AH23" s="22">
        <v>938368</v>
      </c>
      <c r="AI23" s="22">
        <v>2397045</v>
      </c>
      <c r="AJ23" s="22">
        <v>2656337</v>
      </c>
      <c r="AK23" s="22">
        <v>2299753</v>
      </c>
      <c r="AL23" s="22">
        <v>2337825</v>
      </c>
      <c r="AM23" s="22">
        <v>2446272</v>
      </c>
      <c r="AN23" s="22">
        <v>2762235</v>
      </c>
      <c r="AO23" s="22">
        <v>3142043</v>
      </c>
      <c r="AP23" s="22">
        <v>3831390</v>
      </c>
      <c r="AQ23" s="22">
        <v>3812022</v>
      </c>
    </row>
    <row r="24" spans="2:43" ht="14" thickBot="1" x14ac:dyDescent="0.35">
      <c r="B24" s="21" t="s">
        <v>47</v>
      </c>
      <c r="C24" s="22">
        <v>160</v>
      </c>
      <c r="D24" s="22">
        <v>320</v>
      </c>
      <c r="E24" s="22">
        <v>181</v>
      </c>
      <c r="F24" s="22">
        <v>186</v>
      </c>
      <c r="G24" s="22">
        <v>163</v>
      </c>
      <c r="H24" s="22">
        <v>62</v>
      </c>
      <c r="I24" s="22">
        <v>23</v>
      </c>
      <c r="J24" s="22">
        <v>53</v>
      </c>
      <c r="K24" s="22">
        <v>8</v>
      </c>
      <c r="L24" s="22">
        <v>5</v>
      </c>
      <c r="M24" s="22">
        <v>2</v>
      </c>
      <c r="N24" s="22">
        <v>20</v>
      </c>
      <c r="O24" s="22">
        <v>7</v>
      </c>
      <c r="P24" s="22">
        <v>1</v>
      </c>
      <c r="Q24" s="22">
        <v>3</v>
      </c>
      <c r="R24" s="22">
        <v>5</v>
      </c>
      <c r="S24" s="22">
        <v>1</v>
      </c>
      <c r="T24" s="22">
        <v>5</v>
      </c>
      <c r="U24" s="22">
        <v>9</v>
      </c>
      <c r="V24" s="22">
        <v>7</v>
      </c>
      <c r="W24" s="22">
        <v>12</v>
      </c>
      <c r="X24" s="22">
        <v>7</v>
      </c>
      <c r="Y24" s="22">
        <v>8</v>
      </c>
      <c r="Z24" s="22">
        <v>7</v>
      </c>
      <c r="AA24" s="22">
        <v>7</v>
      </c>
      <c r="AB24" s="22">
        <v>8</v>
      </c>
      <c r="AC24" s="22">
        <v>4</v>
      </c>
      <c r="AD24" s="22">
        <v>4</v>
      </c>
      <c r="AE24" s="22">
        <v>13</v>
      </c>
      <c r="AF24" s="22">
        <v>5</v>
      </c>
      <c r="AG24" s="22">
        <v>9</v>
      </c>
      <c r="AH24" s="22">
        <v>10</v>
      </c>
      <c r="AI24" s="22">
        <v>9</v>
      </c>
      <c r="AJ24" s="22">
        <v>18</v>
      </c>
      <c r="AK24" s="22">
        <v>7</v>
      </c>
      <c r="AL24" s="22">
        <v>6</v>
      </c>
      <c r="AM24" s="22">
        <v>7</v>
      </c>
      <c r="AN24" s="22">
        <v>13</v>
      </c>
      <c r="AO24" s="22">
        <v>5</v>
      </c>
      <c r="AP24" s="22">
        <v>6</v>
      </c>
      <c r="AQ24" s="22">
        <v>8</v>
      </c>
    </row>
    <row r="25" spans="2:43" ht="14" thickBot="1" x14ac:dyDescent="0.35">
      <c r="B25" s="23" t="s">
        <v>48</v>
      </c>
      <c r="C25" s="24">
        <v>94910</v>
      </c>
      <c r="D25" s="24">
        <v>176774</v>
      </c>
      <c r="E25" s="24">
        <v>202114</v>
      </c>
      <c r="F25" s="24">
        <v>257318</v>
      </c>
      <c r="G25" s="24">
        <v>330909</v>
      </c>
      <c r="H25" s="24">
        <v>560632.93332000007</v>
      </c>
      <c r="I25" s="24">
        <v>762119</v>
      </c>
      <c r="J25" s="24">
        <v>975945</v>
      </c>
      <c r="K25" s="24">
        <v>1246087</v>
      </c>
      <c r="L25" s="24">
        <v>1280628</v>
      </c>
      <c r="M25" s="24">
        <f t="shared" ref="M25:S25" si="3">SUM(M18:M24)</f>
        <v>1681075</v>
      </c>
      <c r="N25" s="24">
        <f t="shared" si="3"/>
        <v>1690901</v>
      </c>
      <c r="O25" s="24">
        <f t="shared" si="3"/>
        <v>1824455</v>
      </c>
      <c r="P25" s="24">
        <f t="shared" si="3"/>
        <v>2001272</v>
      </c>
      <c r="Q25" s="24">
        <f t="shared" si="3"/>
        <v>1947249</v>
      </c>
      <c r="R25" s="24">
        <f t="shared" si="3"/>
        <v>1214779</v>
      </c>
      <c r="S25" s="24">
        <f t="shared" si="3"/>
        <v>907770</v>
      </c>
      <c r="T25" s="24">
        <f t="shared" ref="T25:V25" si="4">SUM(T18:T24)</f>
        <v>744594</v>
      </c>
      <c r="U25" s="24">
        <f t="shared" si="4"/>
        <v>720172</v>
      </c>
      <c r="V25" s="24">
        <f t="shared" si="4"/>
        <v>928285</v>
      </c>
      <c r="W25" s="24">
        <v>1223438</v>
      </c>
      <c r="X25" s="24">
        <v>1147018</v>
      </c>
      <c r="Y25" s="24">
        <v>1000814</v>
      </c>
      <c r="Z25" s="24">
        <v>1032795</v>
      </c>
      <c r="AA25" s="24">
        <v>742813</v>
      </c>
      <c r="AB25" s="24">
        <v>805906</v>
      </c>
      <c r="AC25" s="24">
        <v>1746502</v>
      </c>
      <c r="AD25" s="24">
        <v>1925484</v>
      </c>
      <c r="AE25" s="24">
        <v>908633</v>
      </c>
      <c r="AF25" s="24">
        <v>1872167</v>
      </c>
      <c r="AG25" s="24">
        <v>905058</v>
      </c>
      <c r="AH25" s="24">
        <v>1019978</v>
      </c>
      <c r="AI25" s="24">
        <v>2492617</v>
      </c>
      <c r="AJ25" s="24">
        <v>2760324</v>
      </c>
      <c r="AK25" s="24">
        <v>2401192</v>
      </c>
      <c r="AL25" s="24">
        <v>2446290</v>
      </c>
      <c r="AM25" s="24">
        <v>2548500</v>
      </c>
      <c r="AN25" s="24">
        <v>2852968</v>
      </c>
      <c r="AO25" s="24">
        <v>3244638</v>
      </c>
      <c r="AP25" s="24">
        <v>3945424</v>
      </c>
      <c r="AQ25" s="24">
        <v>3908932</v>
      </c>
    </row>
    <row r="29" spans="2:43" ht="14" thickBot="1" x14ac:dyDescent="0.35">
      <c r="B29" s="16" t="s">
        <v>50</v>
      </c>
    </row>
    <row r="30" spans="2:43" ht="14" thickBot="1" x14ac:dyDescent="0.35">
      <c r="B30" s="26"/>
      <c r="C30" s="27" t="s">
        <v>19</v>
      </c>
      <c r="D30" s="27" t="s">
        <v>20</v>
      </c>
      <c r="E30" s="27" t="s">
        <v>51</v>
      </c>
      <c r="F30" s="27" t="s">
        <v>52</v>
      </c>
      <c r="G30" s="27" t="s">
        <v>53</v>
      </c>
      <c r="H30" s="27" t="s">
        <v>54</v>
      </c>
      <c r="I30" s="27" t="s">
        <v>55</v>
      </c>
      <c r="J30" s="27" t="s">
        <v>56</v>
      </c>
      <c r="K30" s="20" t="s">
        <v>27</v>
      </c>
      <c r="L30" s="20" t="s">
        <v>28</v>
      </c>
      <c r="M30" s="20" t="s">
        <v>29</v>
      </c>
      <c r="N30" s="20" t="s">
        <v>30</v>
      </c>
      <c r="O30" s="20" t="s">
        <v>31</v>
      </c>
      <c r="P30" s="20" t="s">
        <v>32</v>
      </c>
      <c r="Q30" s="20" t="s">
        <v>33</v>
      </c>
      <c r="R30" s="20" t="s">
        <v>34</v>
      </c>
      <c r="S30" s="20" t="s">
        <v>35</v>
      </c>
      <c r="T30" s="20" t="s">
        <v>36</v>
      </c>
      <c r="U30" s="20" t="s">
        <v>37</v>
      </c>
      <c r="V30" s="20" t="s">
        <v>38</v>
      </c>
      <c r="W30" s="20" t="s">
        <v>39</v>
      </c>
      <c r="X30" s="20" t="s">
        <v>40</v>
      </c>
      <c r="Y30" s="20" t="s">
        <v>41</v>
      </c>
      <c r="Z30" s="20" t="s">
        <v>42</v>
      </c>
      <c r="AA30" s="20" t="s">
        <v>234</v>
      </c>
      <c r="AB30" s="20" t="s">
        <v>235</v>
      </c>
      <c r="AC30" s="20" t="s">
        <v>236</v>
      </c>
      <c r="AD30" s="20" t="s">
        <v>237</v>
      </c>
      <c r="AE30" s="20" t="s">
        <v>238</v>
      </c>
      <c r="AF30" s="20" t="s">
        <v>239</v>
      </c>
      <c r="AG30" s="20" t="s">
        <v>279</v>
      </c>
      <c r="AH30" s="20" t="s">
        <v>280</v>
      </c>
      <c r="AI30" s="20" t="s">
        <v>281</v>
      </c>
      <c r="AJ30" s="20" t="s">
        <v>282</v>
      </c>
      <c r="AK30" s="20" t="s">
        <v>283</v>
      </c>
      <c r="AL30" s="20" t="s">
        <v>285</v>
      </c>
      <c r="AM30" s="20" t="s">
        <v>286</v>
      </c>
      <c r="AN30" s="20" t="s">
        <v>287</v>
      </c>
      <c r="AO30" s="20" t="s">
        <v>289</v>
      </c>
      <c r="AP30" s="20" t="s">
        <v>294</v>
      </c>
      <c r="AQ30" s="20" t="s">
        <v>297</v>
      </c>
    </row>
    <row r="31" spans="2:43" ht="13.5" x14ac:dyDescent="0.3">
      <c r="B31" s="28" t="s">
        <v>57</v>
      </c>
      <c r="C31" s="29">
        <v>877389440.45611799</v>
      </c>
      <c r="D31" s="29">
        <v>1620765848.6737576</v>
      </c>
      <c r="E31" s="29">
        <v>587046168.45949566</v>
      </c>
      <c r="F31" s="29">
        <v>622216151.30063546</v>
      </c>
      <c r="G31" s="29">
        <v>786515506.43563998</v>
      </c>
      <c r="H31" s="29">
        <v>788097156.49776006</v>
      </c>
      <c r="I31" s="29">
        <v>904919870.34677541</v>
      </c>
      <c r="J31" s="29">
        <v>1020473291.6005434</v>
      </c>
      <c r="K31" s="29">
        <v>670490129.05173671</v>
      </c>
      <c r="L31" s="29">
        <v>734705202</v>
      </c>
      <c r="M31" s="29">
        <v>1285596015.4000001</v>
      </c>
      <c r="N31" s="29">
        <v>1092053779</v>
      </c>
      <c r="O31" s="29">
        <v>1699930018</v>
      </c>
      <c r="P31" s="29">
        <v>1637769770</v>
      </c>
      <c r="Q31" s="29">
        <v>1126602437.9400001</v>
      </c>
      <c r="R31" s="29">
        <v>1716765473</v>
      </c>
      <c r="S31" s="29">
        <v>2337535883</v>
      </c>
      <c r="T31" s="29">
        <v>1598492485</v>
      </c>
      <c r="U31" s="29">
        <v>2319947677</v>
      </c>
      <c r="V31" s="29">
        <v>5536092376</v>
      </c>
      <c r="W31" s="29">
        <v>4869513621.7399998</v>
      </c>
      <c r="X31" s="29">
        <v>7229083068.6100435</v>
      </c>
      <c r="Y31" s="29">
        <v>6097829161</v>
      </c>
      <c r="Z31" s="29">
        <v>3663111976.6700001</v>
      </c>
      <c r="AA31" s="29">
        <v>2393727028.0799999</v>
      </c>
      <c r="AB31" s="29">
        <v>4311643771.8700008</v>
      </c>
      <c r="AC31" s="29">
        <v>5373989907.8700008</v>
      </c>
      <c r="AD31" s="29">
        <v>5578063302.8699999</v>
      </c>
      <c r="AE31" s="29">
        <v>4181299511.3120165</v>
      </c>
      <c r="AF31" s="29">
        <v>5524479996.0100002</v>
      </c>
      <c r="AG31" s="29">
        <v>5787803989.0499992</v>
      </c>
      <c r="AH31" s="29">
        <v>6401374110.7800007</v>
      </c>
      <c r="AI31" s="29">
        <v>6545300944.3899994</v>
      </c>
      <c r="AJ31" s="29">
        <v>9310486109.8800011</v>
      </c>
      <c r="AK31" s="29">
        <v>9269047805.7099991</v>
      </c>
      <c r="AL31" s="29">
        <v>9417181091.8400002</v>
      </c>
      <c r="AM31" s="29">
        <v>8450926990.822794</v>
      </c>
      <c r="AN31" s="29">
        <v>9076402734.8922386</v>
      </c>
      <c r="AO31" s="29">
        <v>19596941433.259998</v>
      </c>
      <c r="AP31" s="29">
        <v>14574121390.326839</v>
      </c>
      <c r="AQ31" s="29">
        <v>6202162065.5699987</v>
      </c>
    </row>
    <row r="32" spans="2:43" ht="13.5" x14ac:dyDescent="0.3">
      <c r="B32" s="28" t="s">
        <v>58</v>
      </c>
      <c r="C32" s="29">
        <v>771433127.53816593</v>
      </c>
      <c r="D32" s="29">
        <v>1140343051.4463415</v>
      </c>
      <c r="E32" s="29">
        <v>325701653.74124825</v>
      </c>
      <c r="F32" s="29">
        <v>502690790.7418611</v>
      </c>
      <c r="G32" s="29">
        <v>768488014.67140305</v>
      </c>
      <c r="H32" s="29">
        <v>699845087.32076097</v>
      </c>
      <c r="I32" s="29">
        <v>964545098.84693813</v>
      </c>
      <c r="J32" s="29">
        <v>773918995.45157194</v>
      </c>
      <c r="K32" s="29">
        <v>475378088.2525394</v>
      </c>
      <c r="L32" s="29">
        <v>760418010</v>
      </c>
      <c r="M32" s="29">
        <v>1002219145</v>
      </c>
      <c r="N32" s="29">
        <v>1146051871</v>
      </c>
      <c r="O32" s="29">
        <v>4814447149</v>
      </c>
      <c r="P32" s="29">
        <v>1079970220</v>
      </c>
      <c r="Q32" s="29">
        <v>619229610</v>
      </c>
      <c r="R32" s="29">
        <v>1138919231</v>
      </c>
      <c r="S32" s="29">
        <v>1050892330</v>
      </c>
      <c r="T32" s="29">
        <v>1013040722</v>
      </c>
      <c r="U32" s="29">
        <v>1026756130</v>
      </c>
      <c r="V32" s="29">
        <v>2298315740</v>
      </c>
      <c r="W32" s="29">
        <v>784770987.36999989</v>
      </c>
      <c r="X32" s="29">
        <v>2867869421.7230749</v>
      </c>
      <c r="Y32" s="29">
        <v>562793064.50999999</v>
      </c>
      <c r="Z32" s="29">
        <v>664247963.17000008</v>
      </c>
      <c r="AA32" s="29">
        <v>615400245.38999999</v>
      </c>
      <c r="AB32" s="29">
        <v>926121091.83000016</v>
      </c>
      <c r="AC32" s="29">
        <v>1328572653.8</v>
      </c>
      <c r="AD32" s="29">
        <v>1639608910.3799999</v>
      </c>
      <c r="AE32" s="29">
        <v>1863846301.713382</v>
      </c>
      <c r="AF32" s="29">
        <v>1177831523.1299999</v>
      </c>
      <c r="AG32" s="29">
        <v>2511131678.4099998</v>
      </c>
      <c r="AH32" s="29">
        <v>1619860133.0700002</v>
      </c>
      <c r="AI32" s="29">
        <v>827760474.96999991</v>
      </c>
      <c r="AJ32" s="29">
        <v>924945712.35000002</v>
      </c>
      <c r="AK32" s="29">
        <v>985799488.56000006</v>
      </c>
      <c r="AL32" s="29">
        <v>1570060890.0599999</v>
      </c>
      <c r="AM32" s="29">
        <v>3566763932.8823028</v>
      </c>
      <c r="AN32" s="29">
        <v>1921648725.6811903</v>
      </c>
      <c r="AO32" s="29">
        <v>5240963789.7199993</v>
      </c>
      <c r="AP32" s="29">
        <v>2144897903.6295803</v>
      </c>
      <c r="AQ32" s="29">
        <v>2208845818.0699997</v>
      </c>
    </row>
    <row r="33" spans="2:43" ht="13.5" x14ac:dyDescent="0.3">
      <c r="B33" s="28" t="s">
        <v>59</v>
      </c>
      <c r="C33" s="29">
        <v>682377736.32865298</v>
      </c>
      <c r="D33" s="29">
        <v>693649874.88000011</v>
      </c>
      <c r="E33" s="29">
        <v>256255733.24783301</v>
      </c>
      <c r="F33" s="29">
        <v>442451775.54534101</v>
      </c>
      <c r="G33" s="29">
        <v>328570005.30356079</v>
      </c>
      <c r="H33" s="29">
        <v>469218970.96471</v>
      </c>
      <c r="I33" s="29">
        <v>674506204.51715398</v>
      </c>
      <c r="J33" s="29">
        <v>1123782952.654227</v>
      </c>
      <c r="K33" s="29">
        <v>673683885.38</v>
      </c>
      <c r="L33" s="29">
        <v>719019520.5</v>
      </c>
      <c r="M33" s="29">
        <v>770066924</v>
      </c>
      <c r="N33" s="29">
        <v>1681252416</v>
      </c>
      <c r="O33" s="29">
        <v>6114015095</v>
      </c>
      <c r="P33" s="29">
        <v>927411950</v>
      </c>
      <c r="Q33" s="29">
        <v>838180099.70000005</v>
      </c>
      <c r="R33" s="29">
        <v>2012294817.1199999</v>
      </c>
      <c r="S33" s="29">
        <v>1711358324.7</v>
      </c>
      <c r="T33" s="29">
        <v>964727854</v>
      </c>
      <c r="U33" s="29">
        <v>726682906.47000003</v>
      </c>
      <c r="V33" s="29">
        <v>1056279680</v>
      </c>
      <c r="W33" s="29">
        <v>926148523.30999994</v>
      </c>
      <c r="X33" s="29">
        <v>1265121966.8870001</v>
      </c>
      <c r="Y33" s="29">
        <v>1027445451.45</v>
      </c>
      <c r="Z33" s="29">
        <v>767910814.96000004</v>
      </c>
      <c r="AA33" s="29">
        <v>824379142.91999996</v>
      </c>
      <c r="AB33" s="29">
        <v>1366163000.5799999</v>
      </c>
      <c r="AC33" s="29">
        <v>1240400973.1199999</v>
      </c>
      <c r="AD33" s="29">
        <v>909514146.03999996</v>
      </c>
      <c r="AE33" s="29">
        <v>730470717.99199796</v>
      </c>
      <c r="AF33" s="29">
        <v>1050408518.08</v>
      </c>
      <c r="AG33" s="29">
        <v>872159594.91999996</v>
      </c>
      <c r="AH33" s="29">
        <v>630722879.66999996</v>
      </c>
      <c r="AI33" s="29">
        <v>900839936.29999995</v>
      </c>
      <c r="AJ33" s="29">
        <v>1160520038.1500001</v>
      </c>
      <c r="AK33" s="29">
        <v>812824748.24000001</v>
      </c>
      <c r="AL33" s="29">
        <v>847025176.92000008</v>
      </c>
      <c r="AM33" s="29">
        <v>881599826.03000009</v>
      </c>
      <c r="AN33" s="29">
        <v>1069231224.6199991</v>
      </c>
      <c r="AO33" s="29">
        <v>1841015407.6500001</v>
      </c>
      <c r="AP33" s="29">
        <v>1174905037.5373821</v>
      </c>
      <c r="AQ33" s="29">
        <v>1283902610.8300002</v>
      </c>
    </row>
    <row r="34" spans="2:43" ht="14" thickBot="1" x14ac:dyDescent="0.35">
      <c r="B34" s="28" t="s">
        <v>60</v>
      </c>
      <c r="C34" s="29">
        <v>600768518.36415005</v>
      </c>
      <c r="D34" s="29">
        <v>637769974.17750001</v>
      </c>
      <c r="E34" s="29">
        <v>808914732.32499981</v>
      </c>
      <c r="F34" s="29">
        <v>1104027786.3285539</v>
      </c>
      <c r="G34" s="29">
        <v>1076228513.8348</v>
      </c>
      <c r="H34" s="29">
        <v>1506704122.076014</v>
      </c>
      <c r="I34" s="29">
        <v>1707161081.5861998</v>
      </c>
      <c r="J34" s="29">
        <v>1946677759.4561689</v>
      </c>
      <c r="K34" s="29">
        <v>1866240222.41344</v>
      </c>
      <c r="L34" s="29">
        <v>2384163583</v>
      </c>
      <c r="M34" s="29">
        <v>2805741016</v>
      </c>
      <c r="N34" s="29">
        <v>2333183228.3499999</v>
      </c>
      <c r="O34" s="29">
        <v>2047908736</v>
      </c>
      <c r="P34" s="29">
        <v>2163078256</v>
      </c>
      <c r="Q34" s="29">
        <v>2223949189.3000002</v>
      </c>
      <c r="R34" s="29">
        <v>2126336044</v>
      </c>
      <c r="S34" s="29">
        <v>1463349127</v>
      </c>
      <c r="T34" s="29">
        <v>1205206174.2</v>
      </c>
      <c r="U34" s="29">
        <v>2452517497</v>
      </c>
      <c r="V34" s="29">
        <v>2968995114</v>
      </c>
      <c r="W34" s="29">
        <v>2593689209.8199997</v>
      </c>
      <c r="X34" s="29">
        <v>3133738056.2622852</v>
      </c>
      <c r="Y34" s="29">
        <v>2281720706.7399998</v>
      </c>
      <c r="Z34" s="29">
        <v>3617441651.0200005</v>
      </c>
      <c r="AA34" s="29">
        <v>4133607482.9099994</v>
      </c>
      <c r="AB34" s="29">
        <v>3908607165.48</v>
      </c>
      <c r="AC34" s="29">
        <v>7536040405.9399996</v>
      </c>
      <c r="AD34" s="29">
        <v>6050697121.1899996</v>
      </c>
      <c r="AE34" s="29">
        <v>5492345552.3431864</v>
      </c>
      <c r="AF34" s="29">
        <v>6578246662.5700006</v>
      </c>
      <c r="AG34" s="29">
        <v>5966580605.6499996</v>
      </c>
      <c r="AH34" s="29">
        <v>7067515385.0600004</v>
      </c>
      <c r="AI34" s="29">
        <v>9421850389.7700005</v>
      </c>
      <c r="AJ34" s="29">
        <v>9027635839.2399998</v>
      </c>
      <c r="AK34" s="29">
        <v>8768444690.8899994</v>
      </c>
      <c r="AL34" s="29">
        <v>9799836962.0499992</v>
      </c>
      <c r="AM34" s="29">
        <v>10794260157.292412</v>
      </c>
      <c r="AN34" s="29">
        <v>12482179696.506573</v>
      </c>
      <c r="AO34" s="29">
        <v>12583160359.959999</v>
      </c>
      <c r="AP34" s="29">
        <v>13999458219.589396</v>
      </c>
      <c r="AQ34" s="29">
        <v>13757142046.200001</v>
      </c>
    </row>
    <row r="35" spans="2:43" ht="14" thickBot="1" x14ac:dyDescent="0.35">
      <c r="B35" s="30" t="s">
        <v>61</v>
      </c>
      <c r="C35" s="24">
        <v>2931968822.6870871</v>
      </c>
      <c r="D35" s="24">
        <v>4092528749.177599</v>
      </c>
      <c r="E35" s="24">
        <v>1977518591.773577</v>
      </c>
      <c r="F35" s="24">
        <v>2671386504.006392</v>
      </c>
      <c r="G35" s="24">
        <v>2959802040.2454038</v>
      </c>
      <c r="H35" s="24">
        <v>3463865336.8592448</v>
      </c>
      <c r="I35" s="24">
        <v>4251132255.2970667</v>
      </c>
      <c r="J35" s="24">
        <v>4864852999.1625099</v>
      </c>
      <c r="K35" s="24">
        <v>3685792325.0977163</v>
      </c>
      <c r="L35" s="24">
        <f t="shared" ref="L35:Q35" si="5">SUM(L31:L34)</f>
        <v>4598306315.5</v>
      </c>
      <c r="M35" s="24">
        <f t="shared" si="5"/>
        <v>5863623100.3999996</v>
      </c>
      <c r="N35" s="24">
        <f t="shared" si="5"/>
        <v>6252541294.3500004</v>
      </c>
      <c r="O35" s="24">
        <f t="shared" si="5"/>
        <v>14676300998</v>
      </c>
      <c r="P35" s="24">
        <f t="shared" si="5"/>
        <v>5808230196</v>
      </c>
      <c r="Q35" s="24">
        <f t="shared" si="5"/>
        <v>4807961336.9400005</v>
      </c>
      <c r="R35" s="24">
        <f t="shared" ref="R35" si="6">SUM(R31:R34)</f>
        <v>6994315565.1199999</v>
      </c>
      <c r="S35" s="24">
        <f>SUM(S31:S34)</f>
        <v>6563135664.6999998</v>
      </c>
      <c r="T35" s="24">
        <f>SUM(T31:T34)</f>
        <v>4781467235.1999998</v>
      </c>
      <c r="U35" s="24">
        <f>SUM(U31:U34)</f>
        <v>6525904210.4700003</v>
      </c>
      <c r="V35" s="24">
        <f>SUM(V31:V34)</f>
        <v>11859682910</v>
      </c>
      <c r="W35" s="24">
        <v>9174122342.2399998</v>
      </c>
      <c r="X35" s="24">
        <v>14495812513.482405</v>
      </c>
      <c r="Y35" s="24">
        <v>9969788383.7000008</v>
      </c>
      <c r="Z35" s="24">
        <v>8712712405.8199997</v>
      </c>
      <c r="AA35" s="24">
        <v>7967113899.2999992</v>
      </c>
      <c r="AB35" s="24">
        <v>10512535029.76</v>
      </c>
      <c r="AC35" s="24">
        <v>15479003940.73</v>
      </c>
      <c r="AD35" s="24">
        <v>14177883480.48</v>
      </c>
      <c r="AE35" s="24">
        <v>12267962083.360584</v>
      </c>
      <c r="AF35" s="24">
        <v>14330966699.789999</v>
      </c>
      <c r="AG35" s="24">
        <v>15137675868.029999</v>
      </c>
      <c r="AH35" s="24">
        <v>15719472508.58</v>
      </c>
      <c r="AI35" s="24">
        <v>17695751745.43</v>
      </c>
      <c r="AJ35" s="24">
        <v>20423587699.619999</v>
      </c>
      <c r="AK35" s="24">
        <v>19836116733.399994</v>
      </c>
      <c r="AL35" s="24">
        <v>21634104120.869999</v>
      </c>
      <c r="AM35" s="24">
        <v>23693550907.027512</v>
      </c>
      <c r="AN35" s="24">
        <v>24549462381.699993</v>
      </c>
      <c r="AO35" s="24">
        <v>39262080990.589996</v>
      </c>
      <c r="AP35" s="24">
        <v>31893382551.083202</v>
      </c>
      <c r="AQ35" s="24">
        <v>23452052540.669998</v>
      </c>
    </row>
    <row r="39" spans="2:43" ht="14" thickBot="1" x14ac:dyDescent="0.3">
      <c r="B39" s="25" t="s">
        <v>62</v>
      </c>
    </row>
    <row r="40" spans="2:43" ht="14" thickBot="1" x14ac:dyDescent="0.35">
      <c r="B40" s="26"/>
      <c r="C40" s="27" t="s">
        <v>19</v>
      </c>
      <c r="D40" s="27" t="s">
        <v>20</v>
      </c>
      <c r="E40" s="27" t="s">
        <v>51</v>
      </c>
      <c r="F40" s="27" t="s">
        <v>52</v>
      </c>
      <c r="G40" s="27" t="s">
        <v>53</v>
      </c>
      <c r="H40" s="27" t="s">
        <v>54</v>
      </c>
      <c r="I40" s="27" t="s">
        <v>55</v>
      </c>
      <c r="J40" s="27" t="s">
        <v>56</v>
      </c>
      <c r="K40" s="31" t="s">
        <v>27</v>
      </c>
      <c r="L40" s="31" t="s">
        <v>28</v>
      </c>
      <c r="M40" s="31" t="s">
        <v>29</v>
      </c>
      <c r="N40" s="31" t="s">
        <v>30</v>
      </c>
      <c r="O40" s="31" t="s">
        <v>31</v>
      </c>
      <c r="P40" s="31" t="s">
        <v>32</v>
      </c>
      <c r="Q40" s="31" t="s">
        <v>33</v>
      </c>
      <c r="R40" s="31" t="s">
        <v>34</v>
      </c>
      <c r="S40" s="31" t="s">
        <v>35</v>
      </c>
      <c r="T40" s="31" t="s">
        <v>36</v>
      </c>
      <c r="U40" s="20" t="s">
        <v>37</v>
      </c>
      <c r="V40" s="20" t="s">
        <v>38</v>
      </c>
      <c r="W40" s="20" t="s">
        <v>39</v>
      </c>
      <c r="X40" s="20" t="s">
        <v>40</v>
      </c>
      <c r="Y40" s="20" t="s">
        <v>41</v>
      </c>
      <c r="Z40" s="20" t="s">
        <v>42</v>
      </c>
      <c r="AA40" s="20" t="s">
        <v>234</v>
      </c>
      <c r="AB40" s="20" t="s">
        <v>235</v>
      </c>
      <c r="AC40" s="20" t="s">
        <v>236</v>
      </c>
      <c r="AD40" s="20" t="s">
        <v>237</v>
      </c>
      <c r="AE40" s="20" t="s">
        <v>238</v>
      </c>
      <c r="AF40" s="20" t="s">
        <v>239</v>
      </c>
      <c r="AG40" s="20" t="s">
        <v>279</v>
      </c>
      <c r="AH40" s="20" t="s">
        <v>280</v>
      </c>
      <c r="AI40" s="20" t="s">
        <v>281</v>
      </c>
      <c r="AJ40" s="20" t="s">
        <v>282</v>
      </c>
      <c r="AK40" s="20" t="s">
        <v>283</v>
      </c>
      <c r="AL40" s="20" t="s">
        <v>284</v>
      </c>
      <c r="AM40" s="20" t="s">
        <v>286</v>
      </c>
      <c r="AN40" s="20" t="s">
        <v>287</v>
      </c>
      <c r="AO40" s="20" t="s">
        <v>288</v>
      </c>
      <c r="AP40" s="20" t="s">
        <v>293</v>
      </c>
      <c r="AQ40" s="20" t="s">
        <v>296</v>
      </c>
    </row>
    <row r="41" spans="2:43" ht="13.5" x14ac:dyDescent="0.3">
      <c r="B41" s="28" t="s">
        <v>57</v>
      </c>
      <c r="C41" s="29">
        <v>9929</v>
      </c>
      <c r="D41" s="29">
        <v>10424</v>
      </c>
      <c r="E41" s="29">
        <v>6918</v>
      </c>
      <c r="F41" s="29">
        <v>7962</v>
      </c>
      <c r="G41" s="29">
        <v>10334</v>
      </c>
      <c r="H41" s="29">
        <v>9872.2000000000007</v>
      </c>
      <c r="I41" s="29">
        <v>9032</v>
      </c>
      <c r="J41" s="29">
        <v>10094</v>
      </c>
      <c r="K41" s="29">
        <v>7153</v>
      </c>
      <c r="L41" s="29">
        <v>8375</v>
      </c>
      <c r="M41" s="29">
        <v>8416</v>
      </c>
      <c r="N41" s="29">
        <v>8302</v>
      </c>
      <c r="O41" s="29">
        <v>8506</v>
      </c>
      <c r="P41" s="29">
        <v>10029</v>
      </c>
      <c r="Q41" s="29">
        <v>10511</v>
      </c>
      <c r="R41" s="29">
        <v>9488</v>
      </c>
      <c r="S41" s="29">
        <v>8748</v>
      </c>
      <c r="T41" s="29">
        <v>5911</v>
      </c>
      <c r="U41" s="29">
        <v>9306</v>
      </c>
      <c r="V41" s="29">
        <v>9346</v>
      </c>
      <c r="W41" s="29">
        <v>9220</v>
      </c>
      <c r="X41" s="29">
        <v>9236</v>
      </c>
      <c r="Y41" s="29">
        <v>9086</v>
      </c>
      <c r="Z41" s="29">
        <v>10151</v>
      </c>
      <c r="AA41" s="29">
        <v>9267</v>
      </c>
      <c r="AB41" s="29">
        <v>10729</v>
      </c>
      <c r="AC41" s="29">
        <v>11822</v>
      </c>
      <c r="AD41" s="29">
        <v>12608</v>
      </c>
      <c r="AE41" s="29">
        <v>11548</v>
      </c>
      <c r="AF41" s="29">
        <v>12225</v>
      </c>
      <c r="AG41" s="29">
        <v>13568</v>
      </c>
      <c r="AH41" s="29">
        <v>14115</v>
      </c>
      <c r="AI41" s="29">
        <v>17770</v>
      </c>
      <c r="AJ41" s="29">
        <v>14739</v>
      </c>
      <c r="AK41" s="29">
        <v>15700</v>
      </c>
      <c r="AL41" s="29">
        <v>35289</v>
      </c>
      <c r="AM41" s="29">
        <v>31836</v>
      </c>
      <c r="AN41" s="29">
        <v>15135</v>
      </c>
      <c r="AO41" s="29">
        <v>16348</v>
      </c>
      <c r="AP41" s="29">
        <v>16895</v>
      </c>
      <c r="AQ41" s="29">
        <v>15949</v>
      </c>
    </row>
    <row r="42" spans="2:43" ht="13.5" x14ac:dyDescent="0.3">
      <c r="B42" s="28" t="s">
        <v>58</v>
      </c>
      <c r="C42" s="29">
        <v>1021</v>
      </c>
      <c r="D42" s="29">
        <v>2325</v>
      </c>
      <c r="E42" s="29">
        <v>448</v>
      </c>
      <c r="F42" s="29">
        <v>501</v>
      </c>
      <c r="G42" s="29">
        <v>629</v>
      </c>
      <c r="H42" s="29">
        <v>504</v>
      </c>
      <c r="I42" s="29">
        <v>550</v>
      </c>
      <c r="J42" s="29">
        <v>713</v>
      </c>
      <c r="K42" s="29">
        <v>440</v>
      </c>
      <c r="L42" s="29">
        <v>568</v>
      </c>
      <c r="M42" s="29">
        <v>580</v>
      </c>
      <c r="N42" s="29">
        <v>878</v>
      </c>
      <c r="O42" s="29">
        <v>580</v>
      </c>
      <c r="P42" s="29">
        <v>724</v>
      </c>
      <c r="Q42" s="29">
        <v>570</v>
      </c>
      <c r="R42" s="29">
        <v>562</v>
      </c>
      <c r="S42" s="29">
        <v>460</v>
      </c>
      <c r="T42" s="29">
        <v>692</v>
      </c>
      <c r="U42" s="29">
        <v>490</v>
      </c>
      <c r="V42" s="29">
        <v>726</v>
      </c>
      <c r="W42" s="29">
        <v>590</v>
      </c>
      <c r="X42" s="29">
        <v>526</v>
      </c>
      <c r="Y42" s="29">
        <v>481</v>
      </c>
      <c r="Z42" s="29">
        <v>648</v>
      </c>
      <c r="AA42" s="29">
        <v>735</v>
      </c>
      <c r="AB42" s="29">
        <v>769</v>
      </c>
      <c r="AC42" s="29">
        <v>928</v>
      </c>
      <c r="AD42" s="29">
        <v>833</v>
      </c>
      <c r="AE42" s="29">
        <v>810</v>
      </c>
      <c r="AF42" s="29">
        <v>759</v>
      </c>
      <c r="AG42" s="29">
        <v>910</v>
      </c>
      <c r="AH42" s="29">
        <v>898</v>
      </c>
      <c r="AI42" s="29">
        <v>723</v>
      </c>
      <c r="AJ42" s="29">
        <v>710</v>
      </c>
      <c r="AK42" s="29">
        <v>519</v>
      </c>
      <c r="AL42" s="29">
        <v>658</v>
      </c>
      <c r="AM42" s="29">
        <v>522</v>
      </c>
      <c r="AN42" s="29">
        <v>683</v>
      </c>
      <c r="AO42" s="29">
        <v>832</v>
      </c>
      <c r="AP42" s="29">
        <v>513</v>
      </c>
      <c r="AQ42" s="29">
        <v>421</v>
      </c>
    </row>
    <row r="43" spans="2:43" ht="13.5" x14ac:dyDescent="0.3">
      <c r="B43" s="28" t="s">
        <v>59</v>
      </c>
      <c r="C43" s="29">
        <v>3122</v>
      </c>
      <c r="D43" s="29">
        <v>3447</v>
      </c>
      <c r="E43" s="29">
        <v>466</v>
      </c>
      <c r="F43" s="29">
        <v>392</v>
      </c>
      <c r="G43" s="29">
        <v>395</v>
      </c>
      <c r="H43" s="29">
        <v>390</v>
      </c>
      <c r="I43" s="29">
        <v>614</v>
      </c>
      <c r="J43" s="29">
        <v>734</v>
      </c>
      <c r="K43" s="29">
        <v>442</v>
      </c>
      <c r="L43" s="29">
        <v>739</v>
      </c>
      <c r="M43" s="29">
        <v>2126</v>
      </c>
      <c r="N43" s="29">
        <v>1418</v>
      </c>
      <c r="O43" s="29">
        <v>1369</v>
      </c>
      <c r="P43" s="29">
        <v>1359</v>
      </c>
      <c r="Q43" s="29">
        <v>1030</v>
      </c>
      <c r="R43" s="29">
        <v>828</v>
      </c>
      <c r="S43" s="29">
        <v>636</v>
      </c>
      <c r="T43" s="29">
        <v>527</v>
      </c>
      <c r="U43" s="29">
        <v>719</v>
      </c>
      <c r="V43" s="29">
        <v>800</v>
      </c>
      <c r="W43" s="29">
        <v>1526</v>
      </c>
      <c r="X43" s="29">
        <v>745</v>
      </c>
      <c r="Y43" s="29">
        <v>594</v>
      </c>
      <c r="Z43" s="29">
        <v>918</v>
      </c>
      <c r="AA43" s="29">
        <v>669</v>
      </c>
      <c r="AB43" s="29">
        <v>1317</v>
      </c>
      <c r="AC43" s="29">
        <v>838</v>
      </c>
      <c r="AD43" s="29">
        <v>962</v>
      </c>
      <c r="AE43" s="29">
        <v>1213</v>
      </c>
      <c r="AF43" s="29">
        <v>991</v>
      </c>
      <c r="AG43" s="29">
        <v>833</v>
      </c>
      <c r="AH43" s="29">
        <v>1214</v>
      </c>
      <c r="AI43" s="29">
        <v>3228</v>
      </c>
      <c r="AJ43" s="29">
        <v>3041</v>
      </c>
      <c r="AK43" s="29">
        <v>2783</v>
      </c>
      <c r="AL43" s="29">
        <v>1954</v>
      </c>
      <c r="AM43" s="29">
        <v>3225</v>
      </c>
      <c r="AN43" s="29">
        <v>1441</v>
      </c>
      <c r="AO43" s="29">
        <v>7032</v>
      </c>
      <c r="AP43" s="29">
        <v>1811</v>
      </c>
      <c r="AQ43" s="29">
        <v>1301</v>
      </c>
    </row>
    <row r="44" spans="2:43" ht="14" thickBot="1" x14ac:dyDescent="0.35">
      <c r="B44" s="28" t="s">
        <v>60</v>
      </c>
      <c r="C44" s="29">
        <v>80838</v>
      </c>
      <c r="D44" s="29">
        <v>160578</v>
      </c>
      <c r="E44" s="29">
        <v>194276</v>
      </c>
      <c r="F44" s="29">
        <v>248463</v>
      </c>
      <c r="G44" s="29">
        <v>319551</v>
      </c>
      <c r="H44" s="29">
        <v>549927.73332000012</v>
      </c>
      <c r="I44" s="29">
        <v>751935</v>
      </c>
      <c r="J44" s="29">
        <v>964404</v>
      </c>
      <c r="K44" s="29">
        <v>1238052</v>
      </c>
      <c r="L44" s="29">
        <v>1270947</v>
      </c>
      <c r="M44" s="29">
        <v>1669956</v>
      </c>
      <c r="N44" s="29">
        <v>1680300</v>
      </c>
      <c r="O44" s="29">
        <v>1814005</v>
      </c>
      <c r="P44" s="29">
        <v>1989163</v>
      </c>
      <c r="Q44" s="29">
        <v>1935142</v>
      </c>
      <c r="R44" s="29">
        <v>1203906</v>
      </c>
      <c r="S44" s="29">
        <v>897926</v>
      </c>
      <c r="T44" s="29">
        <v>737464</v>
      </c>
      <c r="U44" s="29">
        <v>709657</v>
      </c>
      <c r="V44" s="29">
        <v>917413</v>
      </c>
      <c r="W44" s="29">
        <v>1212102</v>
      </c>
      <c r="X44" s="29">
        <v>1136511</v>
      </c>
      <c r="Y44" s="29">
        <v>990653</v>
      </c>
      <c r="Z44" s="29">
        <v>1021078</v>
      </c>
      <c r="AA44" s="29">
        <v>732142</v>
      </c>
      <c r="AB44" s="29">
        <v>793091</v>
      </c>
      <c r="AC44" s="29">
        <v>1732914</v>
      </c>
      <c r="AD44" s="29">
        <v>1911074</v>
      </c>
      <c r="AE44" s="29">
        <v>895062</v>
      </c>
      <c r="AF44" s="29">
        <v>1858192</v>
      </c>
      <c r="AG44" s="29">
        <v>889747</v>
      </c>
      <c r="AH44" s="29">
        <v>1003751</v>
      </c>
      <c r="AI44" s="29">
        <v>2470886</v>
      </c>
      <c r="AJ44" s="29">
        <v>2741823</v>
      </c>
      <c r="AK44" s="29">
        <v>2380612</v>
      </c>
      <c r="AL44" s="29">
        <v>2408389</v>
      </c>
      <c r="AM44" s="29">
        <v>2512917</v>
      </c>
      <c r="AN44" s="29">
        <v>2835723</v>
      </c>
      <c r="AO44" s="29">
        <v>3220426</v>
      </c>
      <c r="AP44" s="29">
        <v>3926205</v>
      </c>
      <c r="AQ44" s="29">
        <v>3862166</v>
      </c>
    </row>
    <row r="45" spans="2:43" ht="14" thickBot="1" x14ac:dyDescent="0.35">
      <c r="B45" s="30" t="s">
        <v>48</v>
      </c>
      <c r="C45" s="24">
        <v>94910</v>
      </c>
      <c r="D45" s="24">
        <v>176774</v>
      </c>
      <c r="E45" s="24">
        <v>202108</v>
      </c>
      <c r="F45" s="24">
        <v>257318</v>
      </c>
      <c r="G45" s="24">
        <v>330909</v>
      </c>
      <c r="H45" s="24">
        <v>560693.93332000007</v>
      </c>
      <c r="I45" s="24">
        <v>762131</v>
      </c>
      <c r="J45" s="24">
        <v>975945</v>
      </c>
      <c r="K45" s="24">
        <v>1246087</v>
      </c>
      <c r="L45" s="24">
        <v>1280629</v>
      </c>
      <c r="M45" s="24">
        <f t="shared" ref="M45:S45" si="7">SUM(M41:M44)</f>
        <v>1681078</v>
      </c>
      <c r="N45" s="24">
        <f t="shared" si="7"/>
        <v>1690898</v>
      </c>
      <c r="O45" s="24">
        <f t="shared" si="7"/>
        <v>1824460</v>
      </c>
      <c r="P45" s="24">
        <f t="shared" si="7"/>
        <v>2001275</v>
      </c>
      <c r="Q45" s="24">
        <f t="shared" si="7"/>
        <v>1947253</v>
      </c>
      <c r="R45" s="24">
        <f t="shared" si="7"/>
        <v>1214784</v>
      </c>
      <c r="S45" s="24">
        <f t="shared" si="7"/>
        <v>907770</v>
      </c>
      <c r="T45" s="24">
        <f>SUM(T41:T44)</f>
        <v>744594</v>
      </c>
      <c r="U45" s="24">
        <f>SUM(U41:U44)</f>
        <v>720172</v>
      </c>
      <c r="V45" s="24">
        <f>SUM(V41:V44)</f>
        <v>928285</v>
      </c>
      <c r="W45" s="24">
        <v>1223438</v>
      </c>
      <c r="X45" s="24">
        <v>1147018</v>
      </c>
      <c r="Y45" s="24">
        <v>1000814</v>
      </c>
      <c r="Z45" s="24">
        <v>1032795</v>
      </c>
      <c r="AA45" s="24">
        <v>742813</v>
      </c>
      <c r="AB45" s="24">
        <v>805906</v>
      </c>
      <c r="AC45" s="24">
        <v>1746502</v>
      </c>
      <c r="AD45" s="24">
        <v>1925477</v>
      </c>
      <c r="AE45" s="24">
        <v>908633</v>
      </c>
      <c r="AF45" s="24">
        <v>1872167</v>
      </c>
      <c r="AG45" s="24">
        <v>905058</v>
      </c>
      <c r="AH45" s="24">
        <v>1019978</v>
      </c>
      <c r="AI45" s="24">
        <v>2492607</v>
      </c>
      <c r="AJ45" s="24">
        <v>2760313</v>
      </c>
      <c r="AK45" s="24">
        <v>2399614</v>
      </c>
      <c r="AL45" s="24">
        <v>2446290</v>
      </c>
      <c r="AM45" s="24">
        <v>2548500</v>
      </c>
      <c r="AN45" s="24">
        <v>2852982</v>
      </c>
      <c r="AO45" s="24">
        <v>3244638</v>
      </c>
      <c r="AP45" s="24">
        <v>3945424</v>
      </c>
      <c r="AQ45" s="24">
        <v>3879837</v>
      </c>
    </row>
    <row r="46" spans="2:43" x14ac:dyDescent="0.25">
      <c r="AC46" s="10"/>
      <c r="AD46" s="10"/>
    </row>
    <row r="49" spans="2:43" ht="14" thickBot="1" x14ac:dyDescent="0.3">
      <c r="B49" s="25" t="s">
        <v>63</v>
      </c>
    </row>
    <row r="50" spans="2:43" ht="14" thickBot="1" x14ac:dyDescent="0.35">
      <c r="B50" s="4"/>
      <c r="C50" s="27" t="s">
        <v>19</v>
      </c>
      <c r="D50" s="27" t="s">
        <v>20</v>
      </c>
      <c r="E50" s="27" t="s">
        <v>51</v>
      </c>
      <c r="F50" s="27" t="s">
        <v>52</v>
      </c>
      <c r="G50" s="27" t="s">
        <v>53</v>
      </c>
      <c r="H50" s="27" t="s">
        <v>54</v>
      </c>
      <c r="I50" s="27" t="s">
        <v>55</v>
      </c>
      <c r="J50" s="27" t="s">
        <v>56</v>
      </c>
      <c r="K50" s="31" t="s">
        <v>27</v>
      </c>
      <c r="L50" s="31" t="s">
        <v>28</v>
      </c>
      <c r="M50" s="31" t="s">
        <v>29</v>
      </c>
      <c r="N50" s="31" t="s">
        <v>30</v>
      </c>
      <c r="O50" s="31" t="s">
        <v>31</v>
      </c>
      <c r="P50" s="31" t="s">
        <v>32</v>
      </c>
      <c r="Q50" s="31" t="s">
        <v>33</v>
      </c>
      <c r="R50" s="31" t="s">
        <v>34</v>
      </c>
      <c r="S50" s="31" t="s">
        <v>35</v>
      </c>
      <c r="T50" s="31" t="s">
        <v>36</v>
      </c>
      <c r="U50" s="20" t="s">
        <v>37</v>
      </c>
      <c r="V50" s="20" t="s">
        <v>38</v>
      </c>
      <c r="W50" s="20" t="s">
        <v>39</v>
      </c>
      <c r="X50" s="20" t="s">
        <v>40</v>
      </c>
      <c r="Y50" s="20" t="s">
        <v>41</v>
      </c>
      <c r="Z50" s="20" t="s">
        <v>42</v>
      </c>
      <c r="AA50" s="20" t="s">
        <v>234</v>
      </c>
      <c r="AB50" s="20" t="s">
        <v>235</v>
      </c>
      <c r="AC50" s="20" t="s">
        <v>236</v>
      </c>
      <c r="AD50" s="20" t="s">
        <v>237</v>
      </c>
      <c r="AE50" s="20" t="s">
        <v>238</v>
      </c>
      <c r="AF50" s="20" t="s">
        <v>239</v>
      </c>
      <c r="AG50" s="20" t="s">
        <v>279</v>
      </c>
      <c r="AH50" s="20" t="s">
        <v>280</v>
      </c>
      <c r="AI50" s="20" t="s">
        <v>281</v>
      </c>
      <c r="AJ50" s="20" t="s">
        <v>282</v>
      </c>
      <c r="AK50" s="20" t="s">
        <v>283</v>
      </c>
      <c r="AL50" s="20" t="s">
        <v>284</v>
      </c>
      <c r="AM50" s="20" t="s">
        <v>286</v>
      </c>
      <c r="AN50" s="20" t="s">
        <v>287</v>
      </c>
      <c r="AO50" s="20" t="s">
        <v>288</v>
      </c>
      <c r="AP50" s="20" t="s">
        <v>293</v>
      </c>
      <c r="AQ50" s="20" t="s">
        <v>296</v>
      </c>
    </row>
    <row r="51" spans="2:43" ht="13.5" x14ac:dyDescent="0.3">
      <c r="B51" s="32" t="s">
        <v>64</v>
      </c>
      <c r="C51" s="33">
        <v>0.81465938414865924</v>
      </c>
      <c r="D51" s="33">
        <v>0.81797422378158524</v>
      </c>
      <c r="E51" s="33">
        <v>0.71951647835706911</v>
      </c>
      <c r="F51" s="33">
        <v>0.73363035904702556</v>
      </c>
      <c r="G51" s="33">
        <v>0.75354412496576328</v>
      </c>
      <c r="H51" s="33">
        <v>0.73812663275739721</v>
      </c>
      <c r="I51" s="33">
        <v>0.75281111322962935</v>
      </c>
      <c r="J51" s="33">
        <v>0.76862861236913238</v>
      </c>
      <c r="K51" s="33">
        <v>0.71250584738259837</v>
      </c>
      <c r="L51" s="33">
        <v>0.70675487614761534</v>
      </c>
      <c r="M51" s="33">
        <v>0.7617923558380284</v>
      </c>
      <c r="N51" s="33">
        <v>0.76628792145355784</v>
      </c>
      <c r="O51" s="33">
        <v>0.91167553532292833</v>
      </c>
      <c r="P51" s="33">
        <v>0.82249602413881451</v>
      </c>
      <c r="Q51" s="33">
        <v>0.72480254867396587</v>
      </c>
      <c r="R51" s="33">
        <v>0.82990349192521906</v>
      </c>
      <c r="S51" s="33">
        <v>0.8624954321980709</v>
      </c>
      <c r="T51" s="33">
        <v>0.83711477337616369</v>
      </c>
      <c r="U51" s="33">
        <v>0.83412479403799911</v>
      </c>
      <c r="V51" s="33">
        <v>0.83360771405312384</v>
      </c>
      <c r="W51" s="33">
        <v>0.79263357452289007</v>
      </c>
      <c r="X51" s="33">
        <v>0.8586484924149006</v>
      </c>
      <c r="Y51" s="33">
        <v>0.83668562016200609</v>
      </c>
      <c r="Z51" s="33">
        <v>0.70516297093956071</v>
      </c>
      <c r="AA51" s="33">
        <v>0.68034938483510898</v>
      </c>
      <c r="AB51" s="33">
        <v>0.73162404748111354</v>
      </c>
      <c r="AC51" s="33">
        <v>0.765761276960499</v>
      </c>
      <c r="AD51" s="33">
        <v>0.70824735570051689</v>
      </c>
      <c r="AE51" s="33">
        <v>0.70523077969854586</v>
      </c>
      <c r="AF51" s="33">
        <v>0.66447747400944968</v>
      </c>
      <c r="AG51" s="33">
        <v>0.7366763956534137</v>
      </c>
      <c r="AH51" s="33">
        <v>0.66684799937519812</v>
      </c>
      <c r="AI51" s="33">
        <v>0.59460212884978636</v>
      </c>
      <c r="AJ51" s="33">
        <v>0.64408074120418879</v>
      </c>
      <c r="AK51" s="33">
        <v>0.63115430987152077</v>
      </c>
      <c r="AL51" s="33">
        <v>0.59415788266776082</v>
      </c>
      <c r="AM51" s="33">
        <v>0.63969572355962911</v>
      </c>
      <c r="AN51" s="33">
        <v>0.63487310219543469</v>
      </c>
      <c r="AO51" s="33">
        <v>0.73043213110541361</v>
      </c>
      <c r="AP51" s="33">
        <v>0.628502507470861</v>
      </c>
      <c r="AQ51" s="33">
        <v>0.51897530647107648</v>
      </c>
    </row>
    <row r="52" spans="2:43" ht="13.5" x14ac:dyDescent="0.3">
      <c r="B52" s="32" t="s">
        <v>65</v>
      </c>
      <c r="C52" s="33">
        <v>2.0899231308575798E-2</v>
      </c>
      <c r="D52" s="33">
        <v>2.0105143991969034E-2</v>
      </c>
      <c r="E52" s="33">
        <v>3.9873978580732626E-2</v>
      </c>
      <c r="F52" s="33">
        <v>3.3300225091571822E-2</v>
      </c>
      <c r="G52" s="33">
        <v>1.8507759176170487E-2</v>
      </c>
      <c r="H52" s="33">
        <v>2.6122079767058388E-2</v>
      </c>
      <c r="I52" s="33">
        <v>3.4694449298113779E-2</v>
      </c>
      <c r="J52" s="33">
        <v>2.1656179775244356E-2</v>
      </c>
      <c r="K52" s="33">
        <v>2.6474313402183619E-2</v>
      </c>
      <c r="L52" s="33">
        <v>2.5264760985669051E-2</v>
      </c>
      <c r="M52" s="33">
        <v>2.1348030536181766E-2</v>
      </c>
      <c r="N52" s="33">
        <v>2.2403150080204635E-2</v>
      </c>
      <c r="O52" s="33">
        <v>6.5450406384074669E-3</v>
      </c>
      <c r="P52" s="33">
        <v>1.4369983324065482E-2</v>
      </c>
      <c r="Q52" s="33">
        <v>1.885443614188765E-2</v>
      </c>
      <c r="R52" s="33">
        <v>7.4813110036024292E-3</v>
      </c>
      <c r="S52" s="33">
        <v>7.9677463138940509E-3</v>
      </c>
      <c r="T52" s="33">
        <v>1.0051998191301963E-2</v>
      </c>
      <c r="U52" s="33">
        <v>9.8881010077456512E-3</v>
      </c>
      <c r="V52" s="33">
        <v>1.0739992035756714E-2</v>
      </c>
      <c r="W52" s="33">
        <v>1.2233922310283472E-2</v>
      </c>
      <c r="X52" s="33">
        <v>8.1239475117707034E-3</v>
      </c>
      <c r="Y52" s="33">
        <v>9.7534656963212465E-3</v>
      </c>
      <c r="Z52" s="33">
        <v>2.3043127349858236E-2</v>
      </c>
      <c r="AA52" s="33">
        <v>2.020336059387106E-2</v>
      </c>
      <c r="AB52" s="33">
        <v>1.8049111224158441E-2</v>
      </c>
      <c r="AC52" s="33">
        <v>1.8696273423543797E-2</v>
      </c>
      <c r="AD52" s="33">
        <v>1.9590163678690122E-2</v>
      </c>
      <c r="AE52" s="33">
        <v>1.4649639180395042E-2</v>
      </c>
      <c r="AF52" s="33">
        <v>1.5091059140006873E-2</v>
      </c>
      <c r="AG52" s="33">
        <v>1.3867769189281731E-2</v>
      </c>
      <c r="AH52" s="33">
        <v>2.1915591812127551E-2</v>
      </c>
      <c r="AI52" s="33">
        <v>1.9757103344891235E-2</v>
      </c>
      <c r="AJ52" s="33">
        <v>1.8932018785670756E-2</v>
      </c>
      <c r="AK52" s="33">
        <v>6.4167345711210249E-3</v>
      </c>
      <c r="AL52" s="33">
        <v>1.6664361370629384E-2</v>
      </c>
      <c r="AM52" s="33">
        <v>1.6403243254042014E-2</v>
      </c>
      <c r="AN52" s="33">
        <v>1.4429285617026628E-2</v>
      </c>
      <c r="AO52" s="33">
        <v>1.0069574358393146E-2</v>
      </c>
      <c r="AP52" s="33">
        <v>2.0547560860011155E-2</v>
      </c>
      <c r="AQ52" s="33">
        <v>2.2028530129893736E-2</v>
      </c>
    </row>
    <row r="53" spans="2:43" ht="13.5" x14ac:dyDescent="0.3">
      <c r="B53" s="32" t="s">
        <v>66</v>
      </c>
      <c r="C53" s="33">
        <v>0.11437269075009267</v>
      </c>
      <c r="D53" s="33">
        <v>0.10212934358517406</v>
      </c>
      <c r="E53" s="33">
        <v>0.15535370952922378</v>
      </c>
      <c r="F53" s="33">
        <v>0.12153600374302974</v>
      </c>
      <c r="G53" s="33">
        <v>0.15077477010354359</v>
      </c>
      <c r="H53" s="33">
        <v>0.16544125052302686</v>
      </c>
      <c r="I53" s="33">
        <v>0.14464133933072043</v>
      </c>
      <c r="J53" s="33">
        <v>0.12900761516083684</v>
      </c>
      <c r="K53" s="33">
        <v>0.17659735452210901</v>
      </c>
      <c r="L53" s="33">
        <v>0.1678064941865659</v>
      </c>
      <c r="M53" s="33">
        <v>0.13587921944465503</v>
      </c>
      <c r="N53" s="33">
        <v>0.14000000000000001</v>
      </c>
      <c r="O53" s="33">
        <v>4.7922722309092031E-2</v>
      </c>
      <c r="P53" s="33">
        <v>7.6003999846968928E-2</v>
      </c>
      <c r="Q53" s="33">
        <v>0.14943878821980769</v>
      </c>
      <c r="R53" s="33">
        <v>6.3615939237703825E-2</v>
      </c>
      <c r="S53" s="33">
        <v>7.5264734455642163E-2</v>
      </c>
      <c r="T53" s="33">
        <v>8.3121994703656193E-2</v>
      </c>
      <c r="U53" s="33">
        <v>0.1002281099913498</v>
      </c>
      <c r="V53" s="33">
        <v>7.1415958287201792E-2</v>
      </c>
      <c r="W53" s="33">
        <v>0.11937685329936377</v>
      </c>
      <c r="X53" s="33">
        <f>8.46688437092065%+0.00126259227394698</f>
        <v>8.5931435983153476E-2</v>
      </c>
      <c r="Y53" s="33">
        <v>9.0639700585563782E-2</v>
      </c>
      <c r="Z53" s="33">
        <v>0.18364039068949561</v>
      </c>
      <c r="AA53" s="33">
        <v>0.22604523127982792</v>
      </c>
      <c r="AB53" s="33">
        <v>0.18460280184619796</v>
      </c>
      <c r="AC53" s="33">
        <v>0.1367202654061857</v>
      </c>
      <c r="AD53" s="33">
        <v>0.17457951529985363</v>
      </c>
      <c r="AE53" s="33">
        <v>0.21158755931604104</v>
      </c>
      <c r="AF53" s="33">
        <v>0.20129800001853837</v>
      </c>
      <c r="AG53" s="33">
        <v>0.1788501819964213</v>
      </c>
      <c r="AH53" s="33">
        <v>0.22819167831758447</v>
      </c>
      <c r="AI53" s="33">
        <v>0.25981237633418669</v>
      </c>
      <c r="AJ53" s="33">
        <v>0.23127221908655568</v>
      </c>
      <c r="AK53" s="33">
        <v>0.25556573678879929</v>
      </c>
      <c r="AL53" s="33">
        <v>0.27015658699552214</v>
      </c>
      <c r="AM53" s="33">
        <v>0.25122741755707634</v>
      </c>
      <c r="AN53" s="33">
        <v>0.25946597091218693</v>
      </c>
      <c r="AO53" s="33">
        <v>0.1949736424015503</v>
      </c>
      <c r="AP53" s="33">
        <v>0.26980757140505135</v>
      </c>
      <c r="AQ53" s="33">
        <v>0.35369640323017221</v>
      </c>
    </row>
    <row r="54" spans="2:43" ht="13.5" x14ac:dyDescent="0.3">
      <c r="B54" s="21" t="s">
        <v>67</v>
      </c>
      <c r="C54" s="33">
        <v>2.7143349624490224E-2</v>
      </c>
      <c r="D54" s="33">
        <v>2.4148748892573051E-2</v>
      </c>
      <c r="E54" s="33">
        <v>5.1918975754917572E-2</v>
      </c>
      <c r="F54" s="33">
        <v>4.4122968321216753E-2</v>
      </c>
      <c r="G54" s="33">
        <v>3.4897790282027087E-2</v>
      </c>
      <c r="H54" s="33">
        <v>3.3416008510444101E-2</v>
      </c>
      <c r="I54" s="33">
        <v>2.2567184466194989E-2</v>
      </c>
      <c r="J54" s="33">
        <v>2.6754734214749248E-2</v>
      </c>
      <c r="K54" s="33">
        <v>3.0505870374712207E-2</v>
      </c>
      <c r="L54" s="33">
        <v>2.8905516701217684E-2</v>
      </c>
      <c r="M54" s="33">
        <v>2.7806009562394554E-2</v>
      </c>
      <c r="N54" s="33">
        <v>2.9000000000000001E-2</v>
      </c>
      <c r="O54" s="33">
        <v>1.3959662846390714E-2</v>
      </c>
      <c r="P54" s="33">
        <v>3.3265612154304694E-2</v>
      </c>
      <c r="Q54" s="33">
        <v>4.0232580181917957E-2</v>
      </c>
      <c r="R54" s="33">
        <v>2.8250514029618271E-2</v>
      </c>
      <c r="S54" s="33">
        <v>2.6614336336133668E-2</v>
      </c>
      <c r="T54" s="33">
        <v>3.6654238412379116E-2</v>
      </c>
      <c r="U54" s="33">
        <v>2.7781538642434756E-2</v>
      </c>
      <c r="V54" s="33">
        <v>1.7175406083432966E-2</v>
      </c>
      <c r="W54" s="33">
        <v>2.2971703683269541E-2</v>
      </c>
      <c r="X54" s="33">
        <v>1.7452015067434466E-2</v>
      </c>
      <c r="Y54" s="33">
        <v>2.3250904039145877E-2</v>
      </c>
      <c r="Z54" s="33">
        <v>4.1716304783251099E-2</v>
      </c>
      <c r="AA54" s="33">
        <v>3.8358023477843166E-2</v>
      </c>
      <c r="AB54" s="33">
        <v>3.4575771778265187E-2</v>
      </c>
      <c r="AC54" s="33">
        <v>2.8517351096376965E-2</v>
      </c>
      <c r="AD54" s="33">
        <v>3.3606058665666863E-2</v>
      </c>
      <c r="AE54" s="33">
        <v>3.1292929941534139E-2</v>
      </c>
      <c r="AF54" s="33">
        <v>3.5040982895268233E-2</v>
      </c>
      <c r="AG54" s="33">
        <v>3.2585876544084978E-2</v>
      </c>
      <c r="AH54" s="33">
        <v>3.4440584040240523E-2</v>
      </c>
      <c r="AI54" s="33">
        <v>2.9492233192906284E-2</v>
      </c>
      <c r="AJ54" s="33">
        <v>2.8455077166036454E-2</v>
      </c>
      <c r="AK54" s="33">
        <v>3.0572992493982567E-2</v>
      </c>
      <c r="AL54" s="33">
        <v>2.9142192321788933E-2</v>
      </c>
      <c r="AM54" s="33">
        <v>2.4200361932239196E-2</v>
      </c>
      <c r="AN54" s="33">
        <v>2.6756461781405179E-2</v>
      </c>
      <c r="AO54" s="33">
        <v>2.0141028138307981E-2</v>
      </c>
      <c r="AP54" s="33">
        <v>2.2957011594091106E-2</v>
      </c>
      <c r="AQ54" s="33">
        <v>2.8702536753773166E-2</v>
      </c>
    </row>
    <row r="55" spans="2:43" ht="14" thickBot="1" x14ac:dyDescent="0.35">
      <c r="B55" s="32" t="s">
        <v>68</v>
      </c>
      <c r="C55" s="33">
        <v>2.2925344168182104E-2</v>
      </c>
      <c r="D55" s="33">
        <v>3.563033237413131E-2</v>
      </c>
      <c r="E55" s="33">
        <v>3.333685777805679E-2</v>
      </c>
      <c r="F55" s="33">
        <v>6.7410443797156022E-2</v>
      </c>
      <c r="G55" s="33">
        <v>4.2275555472495514E-2</v>
      </c>
      <c r="H55" s="33">
        <v>3.6894028442073602E-2</v>
      </c>
      <c r="I55" s="33">
        <v>4.5285913675341391E-2</v>
      </c>
      <c r="J55" s="33">
        <v>5.3952858480037322E-2</v>
      </c>
      <c r="K55" s="33">
        <v>5.391661431839663E-2</v>
      </c>
      <c r="L55" s="33">
        <v>6.9580076020927278E-2</v>
      </c>
      <c r="M55" s="33">
        <v>5.3174384618740293E-2</v>
      </c>
      <c r="N55" s="33">
        <v>4.2393751199936047E-2</v>
      </c>
      <c r="O55" s="33">
        <v>1.9897038883181423E-2</v>
      </c>
      <c r="P55" s="33">
        <v>5.3864380535846378E-2</v>
      </c>
      <c r="Q55" s="33">
        <v>6.6671646782420935E-2</v>
      </c>
      <c r="R55" s="33">
        <v>7.0748743803856401E-2</v>
      </c>
      <c r="S55" s="33">
        <v>2.7657750696259198E-2</v>
      </c>
      <c r="T55" s="33">
        <v>3.3056995316499041E-2</v>
      </c>
      <c r="U55" s="33">
        <v>2.7977456320470658E-2</v>
      </c>
      <c r="V55" s="33">
        <v>6.7060929540484648E-2</v>
      </c>
      <c r="W55" s="33">
        <v>5.2783946184193131E-2</v>
      </c>
      <c r="X55" s="33">
        <v>2.9844109022740786E-2</v>
      </c>
      <c r="Y55" s="33">
        <v>3.9670309516962869E-2</v>
      </c>
      <c r="Z55" s="33">
        <v>4.6437206237834212E-2</v>
      </c>
      <c r="AA55" s="33">
        <v>3.5043999813349075E-2</v>
      </c>
      <c r="AB55" s="33">
        <v>3.1148267670264837E-2</v>
      </c>
      <c r="AC55" s="33">
        <v>5.0304833113394599E-2</v>
      </c>
      <c r="AD55" s="33">
        <v>6.3976906655272572E-2</v>
      </c>
      <c r="AE55" s="33">
        <v>3.7239091863483724E-2</v>
      </c>
      <c r="AF55" s="33">
        <v>7.813411275433417E-2</v>
      </c>
      <c r="AG55" s="33">
        <v>3.8019776616798374E-2</v>
      </c>
      <c r="AH55" s="33">
        <v>4.8604146454849326E-2</v>
      </c>
      <c r="AI55" s="33">
        <v>9.6336158278229472E-2</v>
      </c>
      <c r="AJ55" s="33">
        <v>7.725994375754848E-2</v>
      </c>
      <c r="AK55" s="33">
        <v>7.6290226274576559E-2</v>
      </c>
      <c r="AL55" s="33">
        <v>8.9878976644298655E-2</v>
      </c>
      <c r="AM55" s="33">
        <v>6.8473253697013542E-2</v>
      </c>
      <c r="AN55" s="33">
        <v>6.4475179493946724E-2</v>
      </c>
      <c r="AO55" s="33">
        <v>4.4383623996335039E-2</v>
      </c>
      <c r="AP55" s="33">
        <v>5.818534866998526E-2</v>
      </c>
      <c r="AQ55" s="33">
        <v>7.65972234150845E-2</v>
      </c>
    </row>
    <row r="56" spans="2:43" ht="14" thickBot="1" x14ac:dyDescent="0.35">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78"/>
      <c r="AD56" s="78"/>
      <c r="AE56" s="78"/>
      <c r="AF56" s="78"/>
      <c r="AG56" s="78"/>
      <c r="AH56" s="78"/>
      <c r="AI56" s="78"/>
      <c r="AJ56" s="78"/>
      <c r="AK56" s="78"/>
      <c r="AL56" s="78"/>
      <c r="AM56" s="78"/>
      <c r="AN56" s="78"/>
      <c r="AO56" s="78"/>
      <c r="AP56" s="78"/>
      <c r="AQ56" s="78"/>
    </row>
    <row r="57" spans="2:43" x14ac:dyDescent="0.25">
      <c r="C57" s="11"/>
      <c r="D57" s="11"/>
      <c r="E57" s="11"/>
      <c r="F57" s="11"/>
      <c r="G57" s="11"/>
      <c r="H57" s="11"/>
      <c r="I57" s="11"/>
      <c r="J57" s="11"/>
      <c r="X57" s="11"/>
    </row>
    <row r="58" spans="2:43" x14ac:dyDescent="0.25">
      <c r="C58" s="11"/>
      <c r="D58" s="11"/>
      <c r="E58" s="11"/>
      <c r="F58" s="11"/>
      <c r="G58" s="11"/>
      <c r="H58" s="11"/>
      <c r="I58" s="11"/>
      <c r="J58" s="11"/>
      <c r="X58" s="70"/>
      <c r="AM58" s="11"/>
      <c r="AN58" s="11"/>
      <c r="AO58" s="11"/>
      <c r="AP58" s="11"/>
      <c r="AQ58" s="11"/>
    </row>
    <row r="59" spans="2:43" x14ac:dyDescent="0.25">
      <c r="C59" s="11"/>
      <c r="D59" s="11"/>
      <c r="E59" s="11"/>
      <c r="F59" s="11"/>
      <c r="G59" s="11"/>
      <c r="H59" s="11"/>
      <c r="I59" s="11"/>
      <c r="J59" s="11"/>
      <c r="X59" s="71"/>
    </row>
    <row r="60" spans="2:43" ht="14" thickBot="1" x14ac:dyDescent="0.3">
      <c r="B60" s="25" t="s">
        <v>69</v>
      </c>
      <c r="C60" s="11"/>
      <c r="D60" s="11"/>
      <c r="E60" s="11"/>
      <c r="F60" s="11"/>
      <c r="G60" s="11"/>
      <c r="H60" s="11"/>
      <c r="I60" s="11"/>
      <c r="J60" s="11"/>
    </row>
    <row r="61" spans="2:43" ht="14" thickBot="1" x14ac:dyDescent="0.35">
      <c r="B61" s="4"/>
      <c r="C61" s="27" t="s">
        <v>19</v>
      </c>
      <c r="D61" s="27" t="s">
        <v>20</v>
      </c>
      <c r="E61" s="27" t="s">
        <v>21</v>
      </c>
      <c r="F61" s="27" t="s">
        <v>22</v>
      </c>
      <c r="G61" s="27" t="s">
        <v>23</v>
      </c>
      <c r="H61" s="27" t="s">
        <v>24</v>
      </c>
      <c r="I61" s="27" t="s">
        <v>25</v>
      </c>
      <c r="J61" s="27" t="s">
        <v>26</v>
      </c>
      <c r="K61" s="31" t="s">
        <v>27</v>
      </c>
      <c r="L61" s="31" t="s">
        <v>28</v>
      </c>
      <c r="M61" s="31" t="s">
        <v>29</v>
      </c>
      <c r="N61" s="31" t="s">
        <v>30</v>
      </c>
      <c r="O61" s="31" t="s">
        <v>31</v>
      </c>
      <c r="P61" s="31" t="s">
        <v>32</v>
      </c>
      <c r="Q61" s="31" t="s">
        <v>33</v>
      </c>
      <c r="R61" s="31" t="s">
        <v>34</v>
      </c>
      <c r="S61" s="31" t="s">
        <v>35</v>
      </c>
      <c r="T61" s="31" t="s">
        <v>36</v>
      </c>
      <c r="U61" s="20" t="s">
        <v>37</v>
      </c>
      <c r="V61" s="20" t="s">
        <v>38</v>
      </c>
      <c r="W61" s="20" t="s">
        <v>39</v>
      </c>
      <c r="X61" s="20" t="s">
        <v>40</v>
      </c>
      <c r="Y61" s="20" t="s">
        <v>41</v>
      </c>
      <c r="Z61" s="20" t="s">
        <v>42</v>
      </c>
      <c r="AA61" s="20" t="s">
        <v>234</v>
      </c>
      <c r="AB61" s="20" t="s">
        <v>235</v>
      </c>
      <c r="AC61" s="20" t="s">
        <v>236</v>
      </c>
      <c r="AD61" s="20" t="s">
        <v>237</v>
      </c>
      <c r="AE61" s="20" t="s">
        <v>238</v>
      </c>
      <c r="AF61" s="20" t="s">
        <v>239</v>
      </c>
      <c r="AG61" s="20" t="s">
        <v>279</v>
      </c>
      <c r="AH61" s="20" t="s">
        <v>280</v>
      </c>
      <c r="AI61" s="20" t="s">
        <v>281</v>
      </c>
      <c r="AJ61" s="20" t="s">
        <v>282</v>
      </c>
      <c r="AK61" s="20" t="s">
        <v>283</v>
      </c>
      <c r="AL61" s="20" t="s">
        <v>285</v>
      </c>
      <c r="AM61" s="20" t="s">
        <v>286</v>
      </c>
      <c r="AN61" s="20" t="s">
        <v>287</v>
      </c>
      <c r="AO61" s="20" t="s">
        <v>289</v>
      </c>
      <c r="AP61" s="20" t="s">
        <v>294</v>
      </c>
      <c r="AQ61" s="20" t="s">
        <v>297</v>
      </c>
    </row>
    <row r="62" spans="2:43" ht="13.5" x14ac:dyDescent="0.3">
      <c r="B62" s="32" t="s">
        <v>64</v>
      </c>
      <c r="C62" s="33">
        <v>0.10976714782425456</v>
      </c>
      <c r="D62" s="33">
        <v>6.4304825690253017E-2</v>
      </c>
      <c r="E62" s="33">
        <v>4.8467696448538947E-2</v>
      </c>
      <c r="F62" s="33">
        <v>4.3218896462742601E-2</v>
      </c>
      <c r="G62" s="33">
        <v>3.0162370923728275E-2</v>
      </c>
      <c r="H62" s="33">
        <v>2.4607782561581176E-2</v>
      </c>
      <c r="I62" s="33">
        <v>2.1631792410371609E-2</v>
      </c>
      <c r="J62" s="33">
        <v>1.7533774956580546E-2</v>
      </c>
      <c r="K62" s="33">
        <v>1.2729448264848281E-2</v>
      </c>
      <c r="L62" s="33">
        <v>1.573133202512203E-2</v>
      </c>
      <c r="M62" s="33">
        <v>1.3171310313977103E-2</v>
      </c>
      <c r="N62" s="33">
        <v>1.1264428723672273E-2</v>
      </c>
      <c r="O62" s="33">
        <v>8.7839689551977018E-3</v>
      </c>
      <c r="P62" s="33">
        <v>9.6853256049268584E-3</v>
      </c>
      <c r="Q62" s="33">
        <v>9.7147109286774749E-3</v>
      </c>
      <c r="R62" s="33">
        <v>1.5116267583372846E-2</v>
      </c>
      <c r="S62" s="33">
        <v>1.905548762351697E-2</v>
      </c>
      <c r="T62" s="33">
        <v>2.001896335452609E-2</v>
      </c>
      <c r="U62" s="33">
        <v>2.9458240531428603E-2</v>
      </c>
      <c r="V62" s="33">
        <v>2.7865364624010944E-2</v>
      </c>
      <c r="W62" s="33">
        <v>1.9064308939235171E-2</v>
      </c>
      <c r="X62" s="33">
        <v>2.1804365755376115E-2</v>
      </c>
      <c r="Y62" s="33">
        <v>2.8805552280443718E-2</v>
      </c>
      <c r="Z62" s="33">
        <v>4.020836661680198E-2</v>
      </c>
      <c r="AA62" s="33">
        <v>5.0837828632509123E-2</v>
      </c>
      <c r="AB62" s="33">
        <v>5.003064873570863E-2</v>
      </c>
      <c r="AC62" s="33">
        <v>3.7769209539983348E-2</v>
      </c>
      <c r="AD62" s="33">
        <v>3.7769209539983348E-2</v>
      </c>
      <c r="AE62" s="33">
        <v>9.3528410260248093E-2</v>
      </c>
      <c r="AF62" s="33">
        <v>3.7782954191586539E-2</v>
      </c>
      <c r="AG62" s="33">
        <v>6.7943711894707298E-2</v>
      </c>
      <c r="AH62" s="33">
        <v>7.1463306071307423E-2</v>
      </c>
      <c r="AI62" s="33">
        <v>3.2594388124561953E-2</v>
      </c>
      <c r="AJ62" s="33">
        <v>2.463561197588824E-2</v>
      </c>
      <c r="AK62" s="33">
        <v>1.6383051607466868E-2</v>
      </c>
      <c r="AL62" s="33">
        <v>1.8071446966631103E-2</v>
      </c>
      <c r="AM62" s="33">
        <v>1.4656464587011968E-2</v>
      </c>
      <c r="AN62" s="33">
        <v>1.0383171011944694E-2</v>
      </c>
      <c r="AO62" s="33">
        <v>1.0920170447365778E-2</v>
      </c>
      <c r="AP62" s="33">
        <v>9.4950504685934883E-3</v>
      </c>
      <c r="AQ62" s="33">
        <v>9.1452295547467585E-3</v>
      </c>
    </row>
    <row r="63" spans="2:43" ht="13.5" x14ac:dyDescent="0.3">
      <c r="B63" s="32" t="s">
        <v>65</v>
      </c>
      <c r="C63" s="33">
        <v>5.9761879675482035E-2</v>
      </c>
      <c r="D63" s="33">
        <v>3.2231605980213032E-2</v>
      </c>
      <c r="E63" s="33">
        <v>2.9963288045360539E-2</v>
      </c>
      <c r="F63" s="33">
        <v>2.6476966244102628E-2</v>
      </c>
      <c r="G63" s="33">
        <v>1.3825553248778365E-2</v>
      </c>
      <c r="H63" s="33">
        <v>1.1738518393894769E-2</v>
      </c>
      <c r="I63" s="33">
        <v>1.1087507331532215E-2</v>
      </c>
      <c r="J63" s="33">
        <v>6.507538846963712E-3</v>
      </c>
      <c r="K63" s="33">
        <v>5.4771456567639341E-3</v>
      </c>
      <c r="L63" s="33">
        <v>5.3840729828857539E-3</v>
      </c>
      <c r="M63" s="33">
        <v>4.1526924985039364E-3</v>
      </c>
      <c r="N63" s="33">
        <v>3.9103482291658045E-3</v>
      </c>
      <c r="O63" s="33">
        <v>2.9751268868596736E-3</v>
      </c>
      <c r="P63" s="33">
        <v>2.1041585988932055E-3</v>
      </c>
      <c r="Q63" s="33">
        <v>2.258566298267354E-3</v>
      </c>
      <c r="R63" s="33">
        <v>2.5387229334597754E-3</v>
      </c>
      <c r="S63" s="33">
        <v>2.1304956101215067E-3</v>
      </c>
      <c r="T63" s="33">
        <v>1.9285677832483205E-3</v>
      </c>
      <c r="U63" s="33">
        <v>2.3077820298484249E-3</v>
      </c>
      <c r="V63" s="33">
        <v>3.0809503546863301E-3</v>
      </c>
      <c r="W63" s="33">
        <v>1.8586965583871026E-3</v>
      </c>
      <c r="X63" s="33">
        <v>1.9354534976783275E-3</v>
      </c>
      <c r="Y63" s="33">
        <v>1.6986173254970455E-3</v>
      </c>
      <c r="Z63" s="33">
        <v>3.7422721837344292E-3</v>
      </c>
      <c r="AA63" s="33">
        <v>2.879594191270212E-3</v>
      </c>
      <c r="AB63" s="33">
        <v>3.0375751018108812E-3</v>
      </c>
      <c r="AC63" s="33">
        <v>3.151442139774246E-3</v>
      </c>
      <c r="AD63" s="33">
        <v>2.5011984043434433E-3</v>
      </c>
      <c r="AE63" s="33">
        <v>2.4751467314086104E-3</v>
      </c>
      <c r="AF63" s="33">
        <v>2.1915779949117785E-3</v>
      </c>
      <c r="AG63" s="33">
        <v>2.1987541129960732E-3</v>
      </c>
      <c r="AH63" s="33">
        <v>5.1599152138575542E-3</v>
      </c>
      <c r="AI63" s="33">
        <v>2.6073103381319238E-3</v>
      </c>
      <c r="AJ63" s="33">
        <v>2.3015505850242346E-3</v>
      </c>
      <c r="AK63" s="33">
        <v>1.6586000915147186E-3</v>
      </c>
      <c r="AL63" s="33">
        <v>2.6460476885406064E-3</v>
      </c>
      <c r="AM63" s="33">
        <v>3.202275848538356E-3</v>
      </c>
      <c r="AN63" s="33">
        <v>2.2972454785904713E-3</v>
      </c>
      <c r="AO63" s="33">
        <v>1.9518356130945886E-3</v>
      </c>
      <c r="AP63" s="33">
        <v>1.5139057297770785E-3</v>
      </c>
      <c r="AQ63" s="33">
        <v>1.7088346752711519E-3</v>
      </c>
    </row>
    <row r="64" spans="2:43" ht="13.5" x14ac:dyDescent="0.3">
      <c r="B64" s="32" t="s">
        <v>66</v>
      </c>
      <c r="C64" s="33">
        <v>0.34245074280897692</v>
      </c>
      <c r="D64" s="33">
        <v>0.33207944202779677</v>
      </c>
      <c r="E64" s="33">
        <v>0.27914444323500598</v>
      </c>
      <c r="F64" s="33">
        <v>0.23971506074196131</v>
      </c>
      <c r="G64" s="33">
        <v>0.22713797448845452</v>
      </c>
      <c r="H64" s="33">
        <v>0.15295747877703358</v>
      </c>
      <c r="I64" s="33">
        <v>0.11281177873796612</v>
      </c>
      <c r="J64" s="33">
        <v>9.3333128403752255E-2</v>
      </c>
      <c r="K64" s="33">
        <v>8.6854288665237658E-2</v>
      </c>
      <c r="L64" s="33">
        <v>9.0642176617896364E-2</v>
      </c>
      <c r="M64" s="33">
        <v>7.6736475047558775E-2</v>
      </c>
      <c r="N64" s="33">
        <v>8.5000000000000006E-2</v>
      </c>
      <c r="O64" s="33">
        <v>7.6349166328667117E-2</v>
      </c>
      <c r="P64" s="33">
        <v>7.5348965034790327E-2</v>
      </c>
      <c r="Q64" s="33">
        <v>8.3736936083806265E-2</v>
      </c>
      <c r="R64" s="33">
        <v>0.13135256967493811</v>
      </c>
      <c r="S64" s="33">
        <v>0.17974266609383435</v>
      </c>
      <c r="T64" s="33">
        <v>0.1964788864804175</v>
      </c>
      <c r="U64" s="33">
        <v>0.22722349660914337</v>
      </c>
      <c r="V64" s="33">
        <v>0.22678918651060825</v>
      </c>
      <c r="W64" s="33">
        <v>0.1942076345511583</v>
      </c>
      <c r="X64" s="33">
        <f>21.9594635829603%+0.000960752141640375</f>
        <v>0.22055538797124338</v>
      </c>
      <c r="Y64" s="33">
        <v>0.26314679850601608</v>
      </c>
      <c r="Z64" s="33">
        <v>0.42307427901955375</v>
      </c>
      <c r="AA64" s="33">
        <v>0.41105634930998786</v>
      </c>
      <c r="AB64" s="33">
        <v>0.40460425905750796</v>
      </c>
      <c r="AC64" s="33">
        <v>0.245851994443751</v>
      </c>
      <c r="AD64" s="33">
        <v>0.24887703150959475</v>
      </c>
      <c r="AE64" s="33">
        <v>0.46379011107895046</v>
      </c>
      <c r="AF64" s="33">
        <v>0.28915315781124229</v>
      </c>
      <c r="AG64" s="33">
        <v>0.56223468551186773</v>
      </c>
      <c r="AH64" s="33">
        <v>0.59609324907007799</v>
      </c>
      <c r="AI64" s="33">
        <v>0.5343277139155912</v>
      </c>
      <c r="AJ64" s="33">
        <v>0.57911077475634098</v>
      </c>
      <c r="AK64" s="33">
        <v>0.57278753999601606</v>
      </c>
      <c r="AL64" s="33">
        <v>0.58153489569920169</v>
      </c>
      <c r="AM64" s="33">
        <v>0.57759623307828134</v>
      </c>
      <c r="AN64" s="33">
        <v>0.54672164072538842</v>
      </c>
      <c r="AO64" s="33">
        <v>0.48274044747056527</v>
      </c>
      <c r="AP64" s="33">
        <v>0.45578117839806315</v>
      </c>
      <c r="AQ64" s="33">
        <v>0.46419604741127013</v>
      </c>
    </row>
    <row r="65" spans="2:43" ht="13.5" x14ac:dyDescent="0.3">
      <c r="B65" s="21" t="s">
        <v>67</v>
      </c>
      <c r="C65" s="33">
        <v>0.12860604783479085</v>
      </c>
      <c r="D65" s="33">
        <v>6.6052731314662605E-2</v>
      </c>
      <c r="E65" s="33">
        <v>6.5477898611674593E-2</v>
      </c>
      <c r="F65" s="33">
        <v>5.4181984936926296E-2</v>
      </c>
      <c r="G65" s="33">
        <v>3.4882701890852165E-2</v>
      </c>
      <c r="H65" s="33">
        <v>2.2520974508633239E-2</v>
      </c>
      <c r="I65" s="33">
        <v>1.4491175262655831E-2</v>
      </c>
      <c r="J65" s="33">
        <v>1.7455901715772916E-2</v>
      </c>
      <c r="K65" s="33">
        <v>1.2711792996797174E-2</v>
      </c>
      <c r="L65" s="33">
        <v>9.3227624862469924E-3</v>
      </c>
      <c r="M65" s="33">
        <v>1.1263010996515331E-2</v>
      </c>
      <c r="N65" s="33">
        <v>1.2E-2</v>
      </c>
      <c r="O65" s="33">
        <v>1.386053955690999E-2</v>
      </c>
      <c r="P65" s="33">
        <v>1.4964460156650136E-2</v>
      </c>
      <c r="Q65" s="33">
        <v>1.7482576737588799E-2</v>
      </c>
      <c r="R65" s="33">
        <v>2.5703334913861231E-2</v>
      </c>
      <c r="S65" s="33">
        <v>3.522037520517312E-2</v>
      </c>
      <c r="T65" s="33">
        <v>4.1856367362616408E-2</v>
      </c>
      <c r="U65" s="33">
        <v>5.4049588153941001E-2</v>
      </c>
      <c r="V65" s="33">
        <v>4.6789509687218907E-2</v>
      </c>
      <c r="W65" s="33">
        <v>3.5672424757118876E-2</v>
      </c>
      <c r="X65" s="33">
        <v>4.5849324073379841E-2</v>
      </c>
      <c r="Y65" s="33">
        <v>4.9439756038584595E-2</v>
      </c>
      <c r="Z65" s="33">
        <v>5.7696832382031285E-2</v>
      </c>
      <c r="AA65" s="33">
        <v>6.22135046101778E-2</v>
      </c>
      <c r="AB65" s="33">
        <v>6.8546455790129371E-2</v>
      </c>
      <c r="AC65" s="33">
        <v>4.6496940742123398E-2</v>
      </c>
      <c r="AD65" s="33">
        <v>4.3572579677659096E-2</v>
      </c>
      <c r="AE65" s="33">
        <v>6.5755921257537417E-2</v>
      </c>
      <c r="AF65" s="33">
        <v>4.9989130243188774E-2</v>
      </c>
      <c r="AG65" s="33">
        <v>7.5922206090659389E-2</v>
      </c>
      <c r="AH65" s="33">
        <v>6.8790699407242112E-2</v>
      </c>
      <c r="AI65" s="33">
        <v>3.2141047505683806E-2</v>
      </c>
      <c r="AJ65" s="33">
        <v>3.427908356769685E-2</v>
      </c>
      <c r="AK65" s="33">
        <v>3.8546199513755132E-2</v>
      </c>
      <c r="AL65" s="33">
        <v>3.8898086490154478E-2</v>
      </c>
      <c r="AM65" s="33">
        <v>3.4414753776731408E-2</v>
      </c>
      <c r="AN65" s="33">
        <v>2.868367203157959E-2</v>
      </c>
      <c r="AO65" s="33">
        <v>2.8942828136759788E-2</v>
      </c>
      <c r="AP65" s="33">
        <v>2.5335933476351338E-2</v>
      </c>
      <c r="AQ65" s="33">
        <v>2.2696314303925654E-2</v>
      </c>
    </row>
    <row r="66" spans="2:43" ht="14" thickBot="1" x14ac:dyDescent="0.35">
      <c r="B66" s="32" t="s">
        <v>68</v>
      </c>
      <c r="C66" s="33">
        <v>0.35941418185649565</v>
      </c>
      <c r="D66" s="33">
        <v>0.5053257383345684</v>
      </c>
      <c r="E66" s="33">
        <v>0.57694667365941998</v>
      </c>
      <c r="F66" s="33">
        <v>0.63640709161426712</v>
      </c>
      <c r="G66" s="33">
        <v>0.69399139944818666</v>
      </c>
      <c r="H66" s="33">
        <v>0.78817524575885711</v>
      </c>
      <c r="I66" s="33">
        <v>0.83997774625747423</v>
      </c>
      <c r="J66" s="33">
        <v>0.86516965607693053</v>
      </c>
      <c r="K66" s="33">
        <v>0.88222732441635299</v>
      </c>
      <c r="L66" s="33">
        <v>0.87887202304492562</v>
      </c>
      <c r="M66" s="33">
        <v>0.89467651114344482</v>
      </c>
      <c r="N66" s="33">
        <v>0.8881127069758199</v>
      </c>
      <c r="O66" s="33">
        <v>0.89803119827236555</v>
      </c>
      <c r="P66" s="33">
        <v>0.89789709060473943</v>
      </c>
      <c r="Q66" s="33">
        <v>0.88680720995166007</v>
      </c>
      <c r="R66" s="33">
        <v>0.82528910489436802</v>
      </c>
      <c r="S66" s="33">
        <v>0.76385097546735403</v>
      </c>
      <c r="T66" s="33">
        <v>0.73971721501919163</v>
      </c>
      <c r="U66" s="33">
        <v>0.68696089267563865</v>
      </c>
      <c r="V66" s="33">
        <v>0.69547498882347558</v>
      </c>
      <c r="W66" s="33">
        <v>0.74919693519410058</v>
      </c>
      <c r="X66" s="33">
        <v>0.70985546870232197</v>
      </c>
      <c r="Y66" s="33">
        <v>0.65690927584945857</v>
      </c>
      <c r="Z66" s="33">
        <v>0.47527824979787858</v>
      </c>
      <c r="AA66" s="33">
        <v>0.47301272325605503</v>
      </c>
      <c r="AB66" s="33">
        <v>0.47378106131484315</v>
      </c>
      <c r="AC66" s="33">
        <v>0.66673041313436798</v>
      </c>
      <c r="AD66" s="33">
        <v>0.64456495715087747</v>
      </c>
      <c r="AE66" s="33">
        <v>0.37445041067185542</v>
      </c>
      <c r="AF66" s="33">
        <v>0.62068661609781606</v>
      </c>
      <c r="AG66" s="33">
        <v>0.2917006423897695</v>
      </c>
      <c r="AH66" s="33">
        <v>0.2584928302375149</v>
      </c>
      <c r="AI66" s="33">
        <v>0.39832954011603111</v>
      </c>
      <c r="AJ66" s="33">
        <v>0.35967297911504964</v>
      </c>
      <c r="AK66" s="33">
        <v>0.37062460879124726</v>
      </c>
      <c r="AL66" s="33">
        <v>0.35884952315547214</v>
      </c>
      <c r="AM66" s="33">
        <v>0.37013027270943694</v>
      </c>
      <c r="AN66" s="33">
        <v>0.41191427075249687</v>
      </c>
      <c r="AO66" s="33">
        <v>0.47544471833221458</v>
      </c>
      <c r="AP66" s="33">
        <v>0.50787393192721497</v>
      </c>
      <c r="AQ66" s="33">
        <v>0.50225357405478632</v>
      </c>
    </row>
    <row r="67" spans="2:43" ht="14" thickBot="1" x14ac:dyDescent="0.35">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row>
    <row r="68" spans="2:43" s="9" customFormat="1" ht="14.5" x14ac:dyDescent="0.35">
      <c r="X68" s="72"/>
      <c r="AM68" s="72"/>
      <c r="AN68" s="72"/>
      <c r="AO68" s="72"/>
      <c r="AP68" s="72"/>
      <c r="AQ68" s="72"/>
    </row>
    <row r="69" spans="2:43" x14ac:dyDescent="0.25">
      <c r="X69" s="70"/>
      <c r="AP69" s="11"/>
      <c r="AQ69" s="11"/>
    </row>
    <row r="70" spans="2:43" x14ac:dyDescent="0.25">
      <c r="X70" s="73"/>
    </row>
    <row r="71" spans="2:43" ht="14" thickBot="1" x14ac:dyDescent="0.35">
      <c r="B71" s="16" t="s">
        <v>70</v>
      </c>
    </row>
    <row r="72" spans="2:43" ht="14" thickBot="1" x14ac:dyDescent="0.35">
      <c r="B72" s="4"/>
      <c r="C72" s="19" t="s">
        <v>19</v>
      </c>
      <c r="D72" s="19" t="s">
        <v>20</v>
      </c>
      <c r="E72" s="19" t="s">
        <v>21</v>
      </c>
      <c r="F72" s="19" t="s">
        <v>22</v>
      </c>
      <c r="G72" s="19" t="s">
        <v>23</v>
      </c>
      <c r="H72" s="19" t="s">
        <v>24</v>
      </c>
      <c r="I72" s="19" t="s">
        <v>25</v>
      </c>
      <c r="J72" s="19" t="s">
        <v>26</v>
      </c>
      <c r="K72" s="31" t="s">
        <v>27</v>
      </c>
      <c r="L72" s="31" t="s">
        <v>28</v>
      </c>
      <c r="M72" s="31" t="s">
        <v>29</v>
      </c>
      <c r="N72" s="31" t="s">
        <v>30</v>
      </c>
      <c r="O72" s="31" t="s">
        <v>31</v>
      </c>
      <c r="P72" s="31" t="s">
        <v>32</v>
      </c>
      <c r="Q72" s="31" t="s">
        <v>33</v>
      </c>
      <c r="R72" s="31" t="s">
        <v>34</v>
      </c>
      <c r="S72" s="31" t="s">
        <v>35</v>
      </c>
      <c r="T72" s="31" t="s">
        <v>36</v>
      </c>
      <c r="U72" s="20" t="s">
        <v>37</v>
      </c>
      <c r="V72" s="20" t="s">
        <v>38</v>
      </c>
      <c r="W72" s="20" t="s">
        <v>39</v>
      </c>
      <c r="X72" s="20" t="s">
        <v>40</v>
      </c>
      <c r="Y72" s="20" t="s">
        <v>41</v>
      </c>
      <c r="Z72" s="20" t="s">
        <v>42</v>
      </c>
      <c r="AA72" s="20" t="s">
        <v>234</v>
      </c>
      <c r="AB72" s="20" t="s">
        <v>235</v>
      </c>
      <c r="AC72" s="20" t="s">
        <v>236</v>
      </c>
      <c r="AD72" s="20" t="s">
        <v>237</v>
      </c>
      <c r="AE72" s="20" t="s">
        <v>238</v>
      </c>
      <c r="AF72" s="20" t="s">
        <v>239</v>
      </c>
      <c r="AG72" s="20" t="s">
        <v>279</v>
      </c>
      <c r="AH72" s="20" t="s">
        <v>280</v>
      </c>
      <c r="AI72" s="20" t="s">
        <v>281</v>
      </c>
      <c r="AJ72" s="20" t="s">
        <v>282</v>
      </c>
      <c r="AK72" s="20" t="s">
        <v>283</v>
      </c>
      <c r="AL72" s="20" t="s">
        <v>284</v>
      </c>
      <c r="AM72" s="20" t="s">
        <v>286</v>
      </c>
      <c r="AN72" s="20" t="s">
        <v>287</v>
      </c>
      <c r="AO72" s="20" t="s">
        <v>288</v>
      </c>
      <c r="AP72" s="20" t="s">
        <v>293</v>
      </c>
      <c r="AQ72" s="20" t="s">
        <v>296</v>
      </c>
    </row>
    <row r="73" spans="2:43" ht="13.5" x14ac:dyDescent="0.3">
      <c r="B73" s="21" t="s">
        <v>43</v>
      </c>
      <c r="C73" s="22">
        <v>346592972.3819316</v>
      </c>
      <c r="D73" s="22">
        <v>662817191.31935287</v>
      </c>
      <c r="E73" s="22">
        <v>126479887.97446892</v>
      </c>
      <c r="F73" s="22">
        <v>310122631.93445158</v>
      </c>
      <c r="G73" s="22">
        <v>235039105.79639</v>
      </c>
      <c r="H73" s="22">
        <v>291047371.68724442</v>
      </c>
      <c r="I73" s="22">
        <v>464628907.78382611</v>
      </c>
      <c r="J73" s="22">
        <v>356347310.48822922</v>
      </c>
      <c r="K73" s="22">
        <v>238056968.08925217</v>
      </c>
      <c r="L73" s="22">
        <v>414343800</v>
      </c>
      <c r="M73" s="22">
        <v>398809200</v>
      </c>
      <c r="N73" s="22">
        <v>670680400</v>
      </c>
      <c r="O73" s="22">
        <v>3113490600</v>
      </c>
      <c r="P73" s="22">
        <v>207035480</v>
      </c>
      <c r="Q73" s="22">
        <v>493380690</v>
      </c>
      <c r="R73" s="22">
        <v>1490529040</v>
      </c>
      <c r="S73" s="22">
        <v>653779550</v>
      </c>
      <c r="T73" s="22">
        <v>458692100</v>
      </c>
      <c r="U73" s="22">
        <v>1511693700</v>
      </c>
      <c r="V73" s="22">
        <v>585352920</v>
      </c>
      <c r="W73" s="22">
        <v>437808621.05000001</v>
      </c>
      <c r="X73" s="22">
        <v>2412685619.5642748</v>
      </c>
      <c r="Y73" s="22">
        <v>1377902380.52</v>
      </c>
      <c r="Z73" s="22">
        <v>911440320.54999995</v>
      </c>
      <c r="AA73" s="22">
        <v>517395920.30000001</v>
      </c>
      <c r="AB73" s="22">
        <v>763048300</v>
      </c>
      <c r="AC73" s="22">
        <v>1087982103.1400001</v>
      </c>
      <c r="AD73" s="22">
        <v>970414044.54000008</v>
      </c>
      <c r="AE73" s="22">
        <v>748556230.16927409</v>
      </c>
      <c r="AF73" s="22">
        <v>691305337.72000003</v>
      </c>
      <c r="AG73" s="22">
        <v>1119248979.8099999</v>
      </c>
      <c r="AH73" s="22">
        <v>2034360415.6900001</v>
      </c>
      <c r="AI73" s="22">
        <v>1602094035.48</v>
      </c>
      <c r="AJ73" s="22">
        <v>2201730175.02</v>
      </c>
      <c r="AK73" s="22">
        <v>2002126053.7899997</v>
      </c>
      <c r="AL73" s="22">
        <v>1918854031.47</v>
      </c>
      <c r="AM73" s="22">
        <v>1238801373.4385889</v>
      </c>
      <c r="AN73" s="22">
        <v>2748237284.38205</v>
      </c>
      <c r="AO73" s="22">
        <v>2026628489.23</v>
      </c>
      <c r="AP73" s="22">
        <v>1848407916.6494238</v>
      </c>
      <c r="AQ73" s="22">
        <v>1026140167.4100001</v>
      </c>
    </row>
    <row r="74" spans="2:43" ht="13.5" x14ac:dyDescent="0.3">
      <c r="B74" s="21" t="s">
        <v>44</v>
      </c>
      <c r="C74" s="22">
        <v>34145508.010000005</v>
      </c>
      <c r="D74" s="22">
        <v>17404231.2445</v>
      </c>
      <c r="E74" s="22">
        <v>18678948.969999999</v>
      </c>
      <c r="F74" s="22">
        <v>18118840.359999999</v>
      </c>
      <c r="G74" s="22">
        <v>7504513.1500000004</v>
      </c>
      <c r="H74" s="22">
        <v>8667971.5199999996</v>
      </c>
      <c r="I74" s="22">
        <v>16869852.100000001</v>
      </c>
      <c r="J74" s="22">
        <v>14188300.953513108</v>
      </c>
      <c r="K74" s="22">
        <v>22173262.116968658</v>
      </c>
      <c r="L74" s="22">
        <v>10949504</v>
      </c>
      <c r="M74" s="22">
        <v>13219363</v>
      </c>
      <c r="N74" s="22">
        <v>23317545.27</v>
      </c>
      <c r="O74" s="22">
        <v>9364049</v>
      </c>
      <c r="P74" s="22">
        <v>7371172</v>
      </c>
      <c r="Q74" s="22">
        <v>17079576</v>
      </c>
      <c r="R74" s="22">
        <v>11449580</v>
      </c>
      <c r="S74" s="22">
        <v>28954922</v>
      </c>
      <c r="T74" s="22">
        <v>19642240</v>
      </c>
      <c r="U74" s="22">
        <v>35116540</v>
      </c>
      <c r="V74" s="22">
        <v>17566190.52</v>
      </c>
      <c r="W74" s="22">
        <v>25725924.32</v>
      </c>
      <c r="X74" s="22">
        <v>24395770.152000003</v>
      </c>
      <c r="Y74" s="22">
        <v>43329154</v>
      </c>
      <c r="Z74" s="22">
        <v>49899903.780000001</v>
      </c>
      <c r="AA74" s="22">
        <v>22375411</v>
      </c>
      <c r="AB74" s="22">
        <v>20562077</v>
      </c>
      <c r="AC74" s="22">
        <v>34389216</v>
      </c>
      <c r="AD74" s="22">
        <v>46390856</v>
      </c>
      <c r="AE74" s="22">
        <v>56316777.301699996</v>
      </c>
      <c r="AF74" s="22">
        <v>84511518.129999995</v>
      </c>
      <c r="AG74" s="22">
        <v>148190304.18000001</v>
      </c>
      <c r="AH74" s="22">
        <v>153020239</v>
      </c>
      <c r="AI74" s="22">
        <v>222329795</v>
      </c>
      <c r="AJ74" s="22">
        <v>146600348</v>
      </c>
      <c r="AK74" s="22">
        <v>202075665.69999999</v>
      </c>
      <c r="AL74" s="22">
        <v>504650762.27999997</v>
      </c>
      <c r="AM74" s="22">
        <v>462337173.100034</v>
      </c>
      <c r="AN74" s="22">
        <v>96660066.131406263</v>
      </c>
      <c r="AO74" s="22">
        <v>277785953.53000003</v>
      </c>
      <c r="AP74" s="22">
        <v>118005246.4884</v>
      </c>
      <c r="AQ74" s="22">
        <v>72378276.530000001</v>
      </c>
    </row>
    <row r="75" spans="2:43" ht="13.5" x14ac:dyDescent="0.3">
      <c r="B75" s="21" t="s">
        <v>45</v>
      </c>
      <c r="C75" s="22">
        <v>1360354149.6941512</v>
      </c>
      <c r="D75" s="22">
        <v>1494784365.7962463</v>
      </c>
      <c r="E75" s="22">
        <v>626790835.66259301</v>
      </c>
      <c r="F75" s="22">
        <v>709209748.45849991</v>
      </c>
      <c r="G75" s="22">
        <v>899522458.49155295</v>
      </c>
      <c r="H75" s="22">
        <v>1188857082.8766611</v>
      </c>
      <c r="I75" s="22">
        <v>1504154161.4662106</v>
      </c>
      <c r="J75" s="22">
        <v>1583736652.637363</v>
      </c>
      <c r="K75" s="22">
        <v>1096074257.315274</v>
      </c>
      <c r="L75" s="22">
        <v>1195613260</v>
      </c>
      <c r="M75" s="22">
        <v>1954467940</v>
      </c>
      <c r="N75" s="22">
        <v>1614276150</v>
      </c>
      <c r="O75" s="22">
        <v>7808442483</v>
      </c>
      <c r="P75" s="22">
        <v>2003743666</v>
      </c>
      <c r="Q75" s="22">
        <v>1449695896</v>
      </c>
      <c r="R75" s="22">
        <v>2424698980</v>
      </c>
      <c r="S75" s="22">
        <v>1877453400</v>
      </c>
      <c r="T75" s="22">
        <v>1916981280</v>
      </c>
      <c r="U75" s="22">
        <v>1906040500</v>
      </c>
      <c r="V75" s="22">
        <v>4010651670</v>
      </c>
      <c r="W75" s="22">
        <v>3824083941.7800002</v>
      </c>
      <c r="X75" s="22">
        <v>4132948962.7868428</v>
      </c>
      <c r="Y75" s="22">
        <v>2725343166.0999999</v>
      </c>
      <c r="Z75" s="22">
        <v>3076225928.4499998</v>
      </c>
      <c r="AA75" s="22">
        <v>2384669898.2999997</v>
      </c>
      <c r="AB75" s="22">
        <v>4338951926.1199999</v>
      </c>
      <c r="AC75" s="22">
        <v>4239690084.04</v>
      </c>
      <c r="AD75" s="22">
        <v>5590502691.8800001</v>
      </c>
      <c r="AE75" s="22">
        <v>4889268365.8220329</v>
      </c>
      <c r="AF75" s="22">
        <v>4089052720.6500006</v>
      </c>
      <c r="AG75" s="22">
        <v>5323693972.7299995</v>
      </c>
      <c r="AH75" s="22">
        <v>3742949742.8699999</v>
      </c>
      <c r="AI75" s="22">
        <v>4272696330.1599998</v>
      </c>
      <c r="AJ75" s="22">
        <v>6475886309.2699995</v>
      </c>
      <c r="AK75" s="22">
        <v>6566541808.1899996</v>
      </c>
      <c r="AL75" s="22">
        <v>6732057690.5699997</v>
      </c>
      <c r="AM75" s="22">
        <v>9765679368.4299679</v>
      </c>
      <c r="AN75" s="22">
        <v>7488724791.4249229</v>
      </c>
      <c r="AO75" s="22">
        <v>13741501915.85</v>
      </c>
      <c r="AP75" s="22">
        <v>9593342921.541357</v>
      </c>
      <c r="AQ75" s="22">
        <v>5106367240.1599998</v>
      </c>
    </row>
    <row r="76" spans="2:43" ht="13.5" x14ac:dyDescent="0.3">
      <c r="B76" s="21" t="s">
        <v>46</v>
      </c>
      <c r="C76" s="22">
        <v>432540412.38834983</v>
      </c>
      <c r="D76" s="22">
        <v>477302663.30999994</v>
      </c>
      <c r="E76" s="22">
        <v>369454882.60551506</v>
      </c>
      <c r="F76" s="22">
        <v>613910792.91769004</v>
      </c>
      <c r="G76" s="22">
        <v>542708989.4203608</v>
      </c>
      <c r="H76" s="22">
        <v>456072931.92473054</v>
      </c>
      <c r="I76" s="22">
        <v>437283115.2563675</v>
      </c>
      <c r="J76" s="22">
        <v>746914575.33915544</v>
      </c>
      <c r="K76" s="22">
        <v>442435587.94607139</v>
      </c>
      <c r="L76" s="22">
        <v>503910733</v>
      </c>
      <c r="M76" s="22">
        <v>702774840</v>
      </c>
      <c r="N76" s="22">
        <v>592415649.60000002</v>
      </c>
      <c r="O76" s="22">
        <v>513173346</v>
      </c>
      <c r="P76" s="22">
        <v>632446764</v>
      </c>
      <c r="Q76" s="22">
        <v>538953927.94000006</v>
      </c>
      <c r="R76" s="22">
        <v>531080855.31</v>
      </c>
      <c r="S76" s="22">
        <v>545523882.10000002</v>
      </c>
      <c r="T76" s="22">
        <v>618915685.20000005</v>
      </c>
      <c r="U76" s="22">
        <v>806159085.20000005</v>
      </c>
      <c r="V76" s="22">
        <v>716907487.20000005</v>
      </c>
      <c r="W76" s="22">
        <v>1118857604.6700001</v>
      </c>
      <c r="X76" s="22">
        <v>1015637612.9419791</v>
      </c>
      <c r="Y76" s="22">
        <v>896278207.39999998</v>
      </c>
      <c r="Z76" s="22">
        <v>1399049670.03</v>
      </c>
      <c r="AA76" s="22">
        <v>1046538615.98</v>
      </c>
      <c r="AB76" s="22">
        <v>1424139410.77</v>
      </c>
      <c r="AC76" s="22">
        <v>1918061705.1299999</v>
      </c>
      <c r="AD76" s="22">
        <v>1662938326.1200001</v>
      </c>
      <c r="AE76" s="22">
        <v>1475073825.6440749</v>
      </c>
      <c r="AF76" s="22">
        <v>1953907575.4199998</v>
      </c>
      <c r="AG76" s="22">
        <v>1639352583.48</v>
      </c>
      <c r="AH76" s="22">
        <v>2710864621.0599999</v>
      </c>
      <c r="AI76" s="22">
        <v>2529943612.0999999</v>
      </c>
      <c r="AJ76" s="22">
        <v>2432555919.0900002</v>
      </c>
      <c r="AK76" s="22">
        <v>2430853460.3999996</v>
      </c>
      <c r="AL76" s="22">
        <v>2463240249.0900002</v>
      </c>
      <c r="AM76" s="22">
        <v>2570642261.6417155</v>
      </c>
      <c r="AN76" s="22">
        <v>3678503363.0054784</v>
      </c>
      <c r="AO76" s="22">
        <v>3676264867.3000002</v>
      </c>
      <c r="AP76" s="91">
        <v>3315646440.9289722</v>
      </c>
      <c r="AQ76" s="91">
        <v>4368574581.7900009</v>
      </c>
    </row>
    <row r="77" spans="2:43" ht="13.5" x14ac:dyDescent="0.3">
      <c r="B77" s="21" t="s">
        <v>10</v>
      </c>
      <c r="C77" s="22">
        <v>59432129.060000002</v>
      </c>
      <c r="D77" s="22">
        <v>632576482.34000003</v>
      </c>
      <c r="E77" s="22">
        <v>56653832.709999904</v>
      </c>
      <c r="F77" s="22">
        <v>143486244.84</v>
      </c>
      <c r="G77" s="22">
        <v>258864153.15000004</v>
      </c>
      <c r="H77" s="22">
        <v>156344101.04999998</v>
      </c>
      <c r="I77" s="22">
        <v>56411565.269999996</v>
      </c>
      <c r="J77" s="22">
        <v>254704581.43000001</v>
      </c>
      <c r="K77" s="22">
        <v>105091698.31999999</v>
      </c>
      <c r="L77" s="22">
        <v>257938710</v>
      </c>
      <c r="M77" s="22">
        <v>288987210</v>
      </c>
      <c r="N77" s="22">
        <v>1055609300</v>
      </c>
      <c r="O77" s="22">
        <v>1212985910</v>
      </c>
      <c r="P77" s="22">
        <v>1140244590</v>
      </c>
      <c r="Q77" s="22">
        <v>314010415.80000001</v>
      </c>
      <c r="R77" s="22">
        <v>943543200</v>
      </c>
      <c r="S77" s="22">
        <v>2073966250</v>
      </c>
      <c r="T77" s="22">
        <v>629494330</v>
      </c>
      <c r="U77" s="22">
        <v>723209588.60000002</v>
      </c>
      <c r="V77" s="22">
        <v>4656164072.8999996</v>
      </c>
      <c r="W77" s="22">
        <v>1546444205.95</v>
      </c>
      <c r="X77" s="22">
        <v>4363855964.7309999</v>
      </c>
      <c r="Y77" s="22">
        <v>2883481861.5599999</v>
      </c>
      <c r="Z77" s="22">
        <v>151506997.36000001</v>
      </c>
      <c r="AA77" s="22">
        <v>777808236.88999999</v>
      </c>
      <c r="AB77" s="22">
        <v>145723465.19999999</v>
      </c>
      <c r="AC77" s="22">
        <v>3383793238.6399999</v>
      </c>
      <c r="AD77" s="22">
        <v>484421900</v>
      </c>
      <c r="AE77" s="22">
        <v>8080890</v>
      </c>
      <c r="AF77" s="22">
        <v>1554628006.3699999</v>
      </c>
      <c r="AG77" s="22">
        <v>1568985801.73</v>
      </c>
      <c r="AH77" s="22">
        <v>648153928.92000008</v>
      </c>
      <c r="AI77" s="22">
        <v>800443455.63999999</v>
      </c>
      <c r="AJ77" s="22">
        <v>762286768.91999996</v>
      </c>
      <c r="AK77" s="22">
        <v>424562857.35000002</v>
      </c>
      <c r="AL77" s="22">
        <v>704723352.60000002</v>
      </c>
      <c r="AM77" s="22">
        <v>368976614.39999998</v>
      </c>
      <c r="AN77" s="22">
        <v>355706087.97000003</v>
      </c>
      <c r="AO77" s="22">
        <v>7947004418.1800003</v>
      </c>
      <c r="AP77" s="91">
        <v>3882842741.4400001</v>
      </c>
      <c r="AQ77" s="91">
        <v>274162294.95999998</v>
      </c>
    </row>
    <row r="78" spans="2:43" ht="13.5" x14ac:dyDescent="0.3">
      <c r="B78" s="21" t="s">
        <v>5</v>
      </c>
      <c r="C78" s="22">
        <v>658384860.43600488</v>
      </c>
      <c r="D78" s="22">
        <v>805657471.22249997</v>
      </c>
      <c r="E78" s="22">
        <v>762630721.98213995</v>
      </c>
      <c r="F78" s="22">
        <v>828905222.0562501</v>
      </c>
      <c r="G78" s="22">
        <v>947772302.83710003</v>
      </c>
      <c r="H78" s="22">
        <v>1341329690.8801088</v>
      </c>
      <c r="I78" s="22">
        <v>1760259377.7284131</v>
      </c>
      <c r="J78" s="22">
        <v>1809482248.0962501</v>
      </c>
      <c r="K78" s="22">
        <v>1781105126.8901501</v>
      </c>
      <c r="L78" s="22">
        <v>2205513137</v>
      </c>
      <c r="M78" s="22">
        <v>2433556725</v>
      </c>
      <c r="N78" s="22">
        <v>2240584172.0999999</v>
      </c>
      <c r="O78" s="22">
        <v>1902996278</v>
      </c>
      <c r="P78" s="22">
        <v>1817337450</v>
      </c>
      <c r="Q78" s="22">
        <v>1992504905.3</v>
      </c>
      <c r="R78" s="22">
        <v>1503904225</v>
      </c>
      <c r="S78" s="22">
        <v>1383423900</v>
      </c>
      <c r="T78" s="22">
        <v>1137515752</v>
      </c>
      <c r="U78" s="22">
        <v>1542271896</v>
      </c>
      <c r="V78" s="22">
        <v>1872241206</v>
      </c>
      <c r="W78" s="22">
        <v>2200853472.0100002</v>
      </c>
      <c r="X78" s="22">
        <v>2532427665.7863064</v>
      </c>
      <c r="Y78" s="22">
        <v>2027621363.0699997</v>
      </c>
      <c r="Z78" s="22">
        <v>3084238261.0699997</v>
      </c>
      <c r="AA78" s="22">
        <v>3212147905.6900001</v>
      </c>
      <c r="AB78" s="22">
        <v>3811333120.9299998</v>
      </c>
      <c r="AC78" s="22">
        <v>4783623805.0700006</v>
      </c>
      <c r="AD78" s="22">
        <v>5376167489.3200006</v>
      </c>
      <c r="AE78" s="22">
        <v>5063986250.1335011</v>
      </c>
      <c r="AF78" s="22">
        <v>5951609476.2199993</v>
      </c>
      <c r="AG78" s="22">
        <v>5276130900.9199991</v>
      </c>
      <c r="AH78" s="22">
        <v>6424547189.71</v>
      </c>
      <c r="AI78" s="22">
        <v>8241436188.0900002</v>
      </c>
      <c r="AJ78" s="22">
        <v>8391390316.4200001</v>
      </c>
      <c r="AK78" s="22">
        <v>8302982732.9099998</v>
      </c>
      <c r="AL78" s="22">
        <v>9303937879.7799988</v>
      </c>
      <c r="AM78" s="22">
        <v>9271851411.3672085</v>
      </c>
      <c r="AN78" s="22">
        <v>10051058706.69714</v>
      </c>
      <c r="AO78" s="22">
        <v>11569808357.639999</v>
      </c>
      <c r="AP78" s="22">
        <v>13133644906.835045</v>
      </c>
      <c r="AQ78" s="22">
        <v>12282569042.08</v>
      </c>
    </row>
    <row r="79" spans="2:43" ht="14" thickBot="1" x14ac:dyDescent="0.35">
      <c r="B79" s="21" t="s">
        <v>47</v>
      </c>
      <c r="C79" s="22">
        <v>40518789.526650004</v>
      </c>
      <c r="D79" s="22">
        <v>5342399.8149999995</v>
      </c>
      <c r="E79" s="22">
        <v>17334226.869999997</v>
      </c>
      <c r="F79" s="22">
        <v>47633023.439500004</v>
      </c>
      <c r="G79" s="22">
        <v>68390517.400000006</v>
      </c>
      <c r="H79" s="22">
        <v>21546186.920499999</v>
      </c>
      <c r="I79" s="22">
        <v>11525275.692249998</v>
      </c>
      <c r="J79" s="22">
        <v>99479330.21800001</v>
      </c>
      <c r="K79" s="22">
        <v>855424.41999999993</v>
      </c>
      <c r="L79" s="22">
        <v>10036093.560000001</v>
      </c>
      <c r="M79" s="22">
        <v>71808792.150000006</v>
      </c>
      <c r="N79" s="22">
        <v>55657550.659999996</v>
      </c>
      <c r="O79" s="22">
        <v>115847730</v>
      </c>
      <c r="P79" s="22">
        <v>50000</v>
      </c>
      <c r="Q79" s="22">
        <v>2335569.9</v>
      </c>
      <c r="R79" s="22">
        <v>89108768.200000003</v>
      </c>
      <c r="S79" s="22">
        <v>30000</v>
      </c>
      <c r="T79" s="22">
        <v>224042</v>
      </c>
      <c r="U79" s="22">
        <v>1410000</v>
      </c>
      <c r="V79" s="22">
        <v>791968.3</v>
      </c>
      <c r="W79" s="22">
        <v>20348413.66</v>
      </c>
      <c r="X79" s="22">
        <v>13860917.52</v>
      </c>
      <c r="Y79" s="22">
        <v>15832255.07</v>
      </c>
      <c r="Z79" s="22">
        <v>40351324.579999998</v>
      </c>
      <c r="AA79" s="22">
        <v>6177909.1600000001</v>
      </c>
      <c r="AB79" s="22">
        <v>8776731.7400000002</v>
      </c>
      <c r="AC79" s="22">
        <v>31463786.719999999</v>
      </c>
      <c r="AD79" s="22">
        <v>47398916.629999995</v>
      </c>
      <c r="AE79" s="22">
        <v>26679744.289999999</v>
      </c>
      <c r="AF79" s="22">
        <v>5952066.2800000003</v>
      </c>
      <c r="AG79" s="22">
        <v>62073325.18</v>
      </c>
      <c r="AH79" s="22">
        <v>5576373.3399999999</v>
      </c>
      <c r="AI79" s="22">
        <v>26808327.940000001</v>
      </c>
      <c r="AJ79" s="22">
        <v>13159859.880000001</v>
      </c>
      <c r="AK79" s="22">
        <v>50480882.060000002</v>
      </c>
      <c r="AL79" s="22">
        <v>6640154.0899999999</v>
      </c>
      <c r="AM79" s="22">
        <v>15262704.65</v>
      </c>
      <c r="AN79" s="22">
        <v>100020162.089</v>
      </c>
      <c r="AO79" s="22">
        <v>23086989.849999998</v>
      </c>
      <c r="AP79" s="22">
        <v>1492377.2</v>
      </c>
      <c r="AQ79" s="22">
        <v>24121.73</v>
      </c>
    </row>
    <row r="80" spans="2:43" ht="14" thickBot="1" x14ac:dyDescent="0.35">
      <c r="B80" s="23" t="s">
        <v>48</v>
      </c>
      <c r="C80" s="24">
        <v>2931968821.497087</v>
      </c>
      <c r="D80" s="24">
        <v>4095884805.0475993</v>
      </c>
      <c r="E80" s="24">
        <v>1977518272.9847171</v>
      </c>
      <c r="F80" s="24">
        <v>2671386504.006392</v>
      </c>
      <c r="G80" s="24">
        <v>2959802040.2454038</v>
      </c>
      <c r="H80" s="24">
        <v>3459163100.9392447</v>
      </c>
      <c r="I80" s="24">
        <v>4245593912.8570666</v>
      </c>
      <c r="J80" s="24">
        <v>4864852999.1625099</v>
      </c>
      <c r="K80" s="24">
        <v>3685792325.0977168</v>
      </c>
      <c r="L80" s="24">
        <f t="shared" ref="L80:Q80" si="8">SUM(L73:L79)</f>
        <v>4598305237.5600004</v>
      </c>
      <c r="M80" s="24">
        <f t="shared" si="8"/>
        <v>5863624070.1499996</v>
      </c>
      <c r="N80" s="24">
        <f t="shared" si="8"/>
        <v>6252540767.6299992</v>
      </c>
      <c r="O80" s="24">
        <f t="shared" si="8"/>
        <v>14676300396</v>
      </c>
      <c r="P80" s="24">
        <f t="shared" si="8"/>
        <v>5808229122</v>
      </c>
      <c r="Q80" s="24">
        <f t="shared" si="8"/>
        <v>4807960980.9399996</v>
      </c>
      <c r="R80" s="24">
        <f t="shared" ref="R80" si="9">SUM(R73:R79)</f>
        <v>6994314648.5100002</v>
      </c>
      <c r="S80" s="24">
        <f>SUM(S73:S79)</f>
        <v>6563131904.1000004</v>
      </c>
      <c r="T80" s="24">
        <f>SUM(T73:T79)</f>
        <v>4781465429.1999998</v>
      </c>
      <c r="U80" s="24">
        <f>SUM(U73:U79)</f>
        <v>6525901309.8000002</v>
      </c>
      <c r="V80" s="24">
        <f>SUM(V73:V79)</f>
        <v>11859675514.919998</v>
      </c>
      <c r="W80" s="24">
        <f>SUM(W73:W79)</f>
        <v>9174122183.4399986</v>
      </c>
      <c r="X80" s="24">
        <v>14495812513.482403</v>
      </c>
      <c r="Y80" s="24">
        <v>9969788387.7199993</v>
      </c>
      <c r="Z80" s="24">
        <v>8712712405.8199997</v>
      </c>
      <c r="AA80" s="24">
        <v>7967113897.3199987</v>
      </c>
      <c r="AB80" s="24">
        <v>10512535031.76</v>
      </c>
      <c r="AC80" s="24">
        <v>15479003938.74</v>
      </c>
      <c r="AD80" s="24">
        <v>14178234224.490002</v>
      </c>
      <c r="AE80" s="24">
        <v>12267962083.360584</v>
      </c>
      <c r="AF80" s="24">
        <v>14330966700.790003</v>
      </c>
      <c r="AG80" s="24">
        <v>15137675868.029999</v>
      </c>
      <c r="AH80" s="24">
        <v>15719472510.59</v>
      </c>
      <c r="AI80" s="24">
        <v>17695751744.41</v>
      </c>
      <c r="AJ80" s="24">
        <v>20423609696.599998</v>
      </c>
      <c r="AK80" s="24">
        <v>19979623460.400002</v>
      </c>
      <c r="AL80" s="24">
        <v>21634104119.880001</v>
      </c>
      <c r="AM80" s="24">
        <v>23693550907.027508</v>
      </c>
      <c r="AN80" s="24">
        <v>24518910461.699993</v>
      </c>
      <c r="AO80" s="24">
        <v>39262080991.580002</v>
      </c>
      <c r="AP80" s="24">
        <v>31893382551.083187</v>
      </c>
      <c r="AQ80" s="24">
        <v>23130215724.66</v>
      </c>
    </row>
    <row r="81" spans="2:43" x14ac:dyDescent="0.25">
      <c r="O81" s="44">
        <f>O35-O80</f>
        <v>602</v>
      </c>
      <c r="P81" s="44">
        <f>P35-P80</f>
        <v>1074</v>
      </c>
      <c r="Q81" s="44">
        <f>Q35-Q80</f>
        <v>356.00000095367432</v>
      </c>
      <c r="R81" s="44">
        <f>R35-R80</f>
        <v>916.60999965667725</v>
      </c>
      <c r="S81" s="44">
        <f>S35-S80</f>
        <v>3760.5999994277954</v>
      </c>
      <c r="T81" s="44">
        <f t="shared" ref="T81" si="10">T35-T80</f>
        <v>1806</v>
      </c>
    </row>
    <row r="82" spans="2:43" ht="14.5" x14ac:dyDescent="0.35">
      <c r="U82" s="9"/>
    </row>
    <row r="84" spans="2:43" ht="14" thickBot="1" x14ac:dyDescent="0.3">
      <c r="B84" s="25" t="s">
        <v>71</v>
      </c>
    </row>
    <row r="85" spans="2:43" ht="14" thickBot="1" x14ac:dyDescent="0.35">
      <c r="B85" s="4"/>
      <c r="C85" s="19" t="s">
        <v>19</v>
      </c>
      <c r="D85" s="19" t="s">
        <v>20</v>
      </c>
      <c r="E85" s="19" t="s">
        <v>21</v>
      </c>
      <c r="F85" s="19" t="s">
        <v>22</v>
      </c>
      <c r="G85" s="19" t="s">
        <v>23</v>
      </c>
      <c r="H85" s="19" t="s">
        <v>24</v>
      </c>
      <c r="I85" s="19" t="s">
        <v>25</v>
      </c>
      <c r="J85" s="19" t="s">
        <v>26</v>
      </c>
      <c r="K85" s="31" t="s">
        <v>27</v>
      </c>
      <c r="L85" s="31" t="s">
        <v>28</v>
      </c>
      <c r="M85" s="31" t="s">
        <v>29</v>
      </c>
      <c r="N85" s="31" t="s">
        <v>30</v>
      </c>
      <c r="O85" s="31" t="s">
        <v>31</v>
      </c>
      <c r="P85" s="31" t="s">
        <v>32</v>
      </c>
      <c r="Q85" s="31" t="s">
        <v>33</v>
      </c>
      <c r="R85" s="31" t="s">
        <v>34</v>
      </c>
      <c r="S85" s="31" t="s">
        <v>35</v>
      </c>
      <c r="T85" s="31" t="s">
        <v>36</v>
      </c>
      <c r="U85" s="20" t="s">
        <v>37</v>
      </c>
      <c r="V85" s="20" t="s">
        <v>38</v>
      </c>
      <c r="W85" s="20" t="s">
        <v>39</v>
      </c>
      <c r="X85" s="20" t="s">
        <v>40</v>
      </c>
      <c r="Y85" s="20" t="s">
        <v>41</v>
      </c>
      <c r="Z85" s="20" t="s">
        <v>42</v>
      </c>
      <c r="AA85" s="20" t="s">
        <v>234</v>
      </c>
      <c r="AB85" s="20" t="s">
        <v>235</v>
      </c>
      <c r="AC85" s="20" t="s">
        <v>236</v>
      </c>
      <c r="AD85" s="20" t="s">
        <v>237</v>
      </c>
      <c r="AE85" s="20" t="s">
        <v>238</v>
      </c>
      <c r="AF85" s="20" t="s">
        <v>239</v>
      </c>
      <c r="AG85" s="20" t="s">
        <v>279</v>
      </c>
      <c r="AH85" s="20" t="s">
        <v>280</v>
      </c>
      <c r="AI85" s="20" t="s">
        <v>281</v>
      </c>
      <c r="AJ85" s="20" t="s">
        <v>282</v>
      </c>
      <c r="AK85" s="20" t="s">
        <v>283</v>
      </c>
      <c r="AL85" s="20" t="s">
        <v>284</v>
      </c>
      <c r="AM85" s="20" t="s">
        <v>286</v>
      </c>
      <c r="AN85" s="20" t="s">
        <v>287</v>
      </c>
      <c r="AO85" s="20" t="s">
        <v>288</v>
      </c>
      <c r="AP85" s="20" t="s">
        <v>293</v>
      </c>
      <c r="AQ85" s="20" t="s">
        <v>296</v>
      </c>
    </row>
    <row r="86" spans="2:43" ht="13.5" x14ac:dyDescent="0.3">
      <c r="B86" s="21" t="s">
        <v>43</v>
      </c>
      <c r="C86" s="22">
        <v>91</v>
      </c>
      <c r="D86" s="22">
        <v>134</v>
      </c>
      <c r="E86" s="22">
        <v>115</v>
      </c>
      <c r="F86" s="22">
        <v>101</v>
      </c>
      <c r="G86" s="22">
        <v>79</v>
      </c>
      <c r="H86" s="22">
        <v>80</v>
      </c>
      <c r="I86" s="22">
        <v>140</v>
      </c>
      <c r="J86" s="22">
        <v>126</v>
      </c>
      <c r="K86" s="22">
        <v>113</v>
      </c>
      <c r="L86" s="22">
        <v>148</v>
      </c>
      <c r="M86" s="22">
        <v>106</v>
      </c>
      <c r="N86" s="22">
        <v>141</v>
      </c>
      <c r="O86" s="22">
        <v>111</v>
      </c>
      <c r="P86" s="22">
        <v>77</v>
      </c>
      <c r="Q86" s="22">
        <v>90</v>
      </c>
      <c r="R86" s="22">
        <v>155</v>
      </c>
      <c r="S86" s="22">
        <v>107</v>
      </c>
      <c r="T86" s="22">
        <v>72</v>
      </c>
      <c r="U86" s="22">
        <v>109</v>
      </c>
      <c r="V86" s="22">
        <v>75</v>
      </c>
      <c r="W86" s="22">
        <v>77</v>
      </c>
      <c r="X86" s="22">
        <v>83</v>
      </c>
      <c r="Y86" s="22">
        <v>67</v>
      </c>
      <c r="Z86" s="22">
        <v>117</v>
      </c>
      <c r="AA86" s="22">
        <v>75</v>
      </c>
      <c r="AB86" s="22">
        <v>101</v>
      </c>
      <c r="AC86" s="22">
        <v>83</v>
      </c>
      <c r="AD86" s="22">
        <v>188</v>
      </c>
      <c r="AE86" s="22">
        <v>165</v>
      </c>
      <c r="AF86" s="22">
        <v>158</v>
      </c>
      <c r="AG86" s="22">
        <v>142</v>
      </c>
      <c r="AH86" s="22">
        <v>118</v>
      </c>
      <c r="AI86" s="22">
        <v>116</v>
      </c>
      <c r="AJ86" s="22">
        <v>104</v>
      </c>
      <c r="AK86" s="22">
        <v>123</v>
      </c>
      <c r="AL86" s="22">
        <v>94</v>
      </c>
      <c r="AM86" s="22">
        <v>92</v>
      </c>
      <c r="AN86" s="22">
        <v>119</v>
      </c>
      <c r="AO86" s="22">
        <v>132</v>
      </c>
      <c r="AP86" s="22">
        <v>118</v>
      </c>
      <c r="AQ86" s="22">
        <v>95</v>
      </c>
    </row>
    <row r="87" spans="2:43" ht="13.5" x14ac:dyDescent="0.3">
      <c r="B87" s="21" t="s">
        <v>44</v>
      </c>
      <c r="C87" s="22">
        <v>771</v>
      </c>
      <c r="D87" s="22">
        <v>587</v>
      </c>
      <c r="E87" s="22">
        <v>773</v>
      </c>
      <c r="F87" s="22">
        <v>1026</v>
      </c>
      <c r="G87" s="22">
        <v>587</v>
      </c>
      <c r="H87" s="22">
        <v>313</v>
      </c>
      <c r="I87" s="22">
        <v>249</v>
      </c>
      <c r="J87" s="22">
        <v>268</v>
      </c>
      <c r="K87" s="22">
        <v>357</v>
      </c>
      <c r="L87" s="22">
        <v>346</v>
      </c>
      <c r="M87" s="22">
        <v>315</v>
      </c>
      <c r="N87" s="22">
        <v>690</v>
      </c>
      <c r="O87" s="22">
        <v>415</v>
      </c>
      <c r="P87" s="22">
        <v>368</v>
      </c>
      <c r="Q87" s="22">
        <v>394</v>
      </c>
      <c r="R87" s="22">
        <v>647</v>
      </c>
      <c r="S87" s="22">
        <v>440</v>
      </c>
      <c r="T87" s="22">
        <v>316</v>
      </c>
      <c r="U87" s="22">
        <v>595</v>
      </c>
      <c r="V87" s="22">
        <v>1233</v>
      </c>
      <c r="W87" s="22">
        <v>794</v>
      </c>
      <c r="X87" s="22">
        <v>548</v>
      </c>
      <c r="Y87" s="22">
        <v>736</v>
      </c>
      <c r="Z87" s="22">
        <v>1526</v>
      </c>
      <c r="AA87" s="22">
        <v>679</v>
      </c>
      <c r="AB87" s="22">
        <v>539</v>
      </c>
      <c r="AC87" s="22">
        <v>900</v>
      </c>
      <c r="AD87" s="22">
        <v>2070</v>
      </c>
      <c r="AE87" s="22">
        <v>808</v>
      </c>
      <c r="AF87" s="22">
        <v>783</v>
      </c>
      <c r="AG87" s="22">
        <v>1100</v>
      </c>
      <c r="AH87" s="22">
        <v>2895</v>
      </c>
      <c r="AI87" s="22">
        <v>6436</v>
      </c>
      <c r="AJ87" s="22">
        <v>1047</v>
      </c>
      <c r="AK87" s="22">
        <v>1263</v>
      </c>
      <c r="AL87" s="22">
        <v>8363</v>
      </c>
      <c r="AM87" s="22">
        <v>4917</v>
      </c>
      <c r="AN87" s="22">
        <v>671</v>
      </c>
      <c r="AO87" s="22">
        <v>811</v>
      </c>
      <c r="AP87" s="22">
        <v>9978</v>
      </c>
      <c r="AQ87" s="22">
        <v>6564</v>
      </c>
    </row>
    <row r="88" spans="2:43" ht="13.5" x14ac:dyDescent="0.3">
      <c r="B88" s="21" t="s">
        <v>45</v>
      </c>
      <c r="C88" s="22">
        <v>353</v>
      </c>
      <c r="D88" s="22">
        <v>404</v>
      </c>
      <c r="E88" s="22">
        <v>231</v>
      </c>
      <c r="F88" s="22">
        <v>237</v>
      </c>
      <c r="G88" s="22">
        <v>227</v>
      </c>
      <c r="H88" s="22">
        <v>329</v>
      </c>
      <c r="I88" s="22">
        <v>428</v>
      </c>
      <c r="J88" s="22">
        <v>406</v>
      </c>
      <c r="K88" s="22">
        <v>231</v>
      </c>
      <c r="L88" s="22">
        <v>378</v>
      </c>
      <c r="M88" s="22">
        <v>449</v>
      </c>
      <c r="N88" s="22">
        <v>454</v>
      </c>
      <c r="O88" s="22">
        <v>471</v>
      </c>
      <c r="P88" s="22">
        <v>378</v>
      </c>
      <c r="Q88" s="22">
        <v>319</v>
      </c>
      <c r="R88" s="22">
        <v>433</v>
      </c>
      <c r="S88" s="22">
        <v>532</v>
      </c>
      <c r="T88" s="22">
        <v>426</v>
      </c>
      <c r="U88" s="22">
        <v>385</v>
      </c>
      <c r="V88" s="22">
        <v>326</v>
      </c>
      <c r="W88" s="22">
        <v>376</v>
      </c>
      <c r="X88" s="22">
        <v>333</v>
      </c>
      <c r="Y88" s="22">
        <v>320</v>
      </c>
      <c r="Z88" s="22">
        <v>331</v>
      </c>
      <c r="AA88" s="22">
        <v>303</v>
      </c>
      <c r="AB88" s="22">
        <v>705</v>
      </c>
      <c r="AC88" s="22">
        <v>637</v>
      </c>
      <c r="AD88" s="22">
        <v>565</v>
      </c>
      <c r="AE88" s="22">
        <v>541</v>
      </c>
      <c r="AF88" s="22">
        <v>421</v>
      </c>
      <c r="AG88" s="22">
        <v>357</v>
      </c>
      <c r="AH88" s="22">
        <v>244</v>
      </c>
      <c r="AI88" s="22">
        <v>286</v>
      </c>
      <c r="AJ88" s="22">
        <v>329</v>
      </c>
      <c r="AK88" s="22">
        <v>259</v>
      </c>
      <c r="AL88" s="22">
        <v>319</v>
      </c>
      <c r="AM88" s="22">
        <v>565</v>
      </c>
      <c r="AN88" s="22">
        <v>262</v>
      </c>
      <c r="AO88" s="22">
        <v>369</v>
      </c>
      <c r="AP88" s="22">
        <v>608</v>
      </c>
      <c r="AQ88" s="22">
        <v>299</v>
      </c>
    </row>
    <row r="89" spans="2:43" ht="13.5" x14ac:dyDescent="0.3">
      <c r="B89" s="21" t="s">
        <v>46</v>
      </c>
      <c r="C89" s="22">
        <v>16385</v>
      </c>
      <c r="D89" s="22">
        <v>16358</v>
      </c>
      <c r="E89" s="22">
        <v>17506</v>
      </c>
      <c r="F89" s="22">
        <v>18937</v>
      </c>
      <c r="G89" s="22">
        <v>16739</v>
      </c>
      <c r="H89" s="22">
        <v>20230</v>
      </c>
      <c r="I89" s="22">
        <v>20867</v>
      </c>
      <c r="J89" s="22">
        <v>25402</v>
      </c>
      <c r="K89" s="22">
        <v>23900</v>
      </c>
      <c r="L89" s="22">
        <v>31491</v>
      </c>
      <c r="M89" s="22">
        <v>41178</v>
      </c>
      <c r="N89" s="22">
        <v>40310</v>
      </c>
      <c r="O89" s="22">
        <v>40572</v>
      </c>
      <c r="P89" s="22">
        <v>44881</v>
      </c>
      <c r="Q89" s="22">
        <v>47043</v>
      </c>
      <c r="R89" s="22">
        <v>43707</v>
      </c>
      <c r="S89" s="22">
        <v>44918</v>
      </c>
      <c r="T89" s="22">
        <v>41558</v>
      </c>
      <c r="U89" s="22">
        <v>49709</v>
      </c>
      <c r="V89" s="22">
        <v>51959</v>
      </c>
      <c r="W89" s="22">
        <v>51197</v>
      </c>
      <c r="X89" s="22">
        <v>59467</v>
      </c>
      <c r="Y89" s="22">
        <v>56183</v>
      </c>
      <c r="Z89" s="22">
        <v>64534</v>
      </c>
      <c r="AA89" s="22">
        <v>50643</v>
      </c>
      <c r="AB89" s="22">
        <v>59503</v>
      </c>
      <c r="AC89" s="22">
        <v>85747</v>
      </c>
      <c r="AD89" s="22">
        <v>87346</v>
      </c>
      <c r="AE89" s="22">
        <v>64140</v>
      </c>
      <c r="AF89" s="22">
        <v>98649</v>
      </c>
      <c r="AG89" s="22">
        <v>77744</v>
      </c>
      <c r="AH89" s="22">
        <v>78326</v>
      </c>
      <c r="AI89" s="22">
        <v>88699</v>
      </c>
      <c r="AJ89" s="22">
        <v>102480</v>
      </c>
      <c r="AK89" s="22">
        <v>99778</v>
      </c>
      <c r="AL89" s="22">
        <v>99635</v>
      </c>
      <c r="AM89" s="22">
        <v>96641</v>
      </c>
      <c r="AN89" s="22">
        <v>89660</v>
      </c>
      <c r="AO89" s="22">
        <v>101261</v>
      </c>
      <c r="AP89" s="22">
        <v>103309</v>
      </c>
      <c r="AQ89" s="22">
        <v>89935</v>
      </c>
    </row>
    <row r="90" spans="2:43" ht="13.5" x14ac:dyDescent="0.3">
      <c r="B90" s="21" t="s">
        <v>10</v>
      </c>
      <c r="C90" s="22">
        <v>107</v>
      </c>
      <c r="D90" s="22">
        <v>165</v>
      </c>
      <c r="E90" s="22">
        <v>91</v>
      </c>
      <c r="F90" s="22">
        <v>38</v>
      </c>
      <c r="G90" s="22">
        <v>21</v>
      </c>
      <c r="H90" s="22">
        <v>12</v>
      </c>
      <c r="I90" s="22">
        <v>54</v>
      </c>
      <c r="J90" s="22">
        <v>60</v>
      </c>
      <c r="K90" s="22">
        <v>51</v>
      </c>
      <c r="L90" s="22">
        <v>25</v>
      </c>
      <c r="M90" s="22">
        <v>27</v>
      </c>
      <c r="N90" s="22">
        <v>105</v>
      </c>
      <c r="O90" s="22">
        <v>30</v>
      </c>
      <c r="P90" s="22">
        <v>77</v>
      </c>
      <c r="Q90" s="22">
        <v>35</v>
      </c>
      <c r="R90" s="22">
        <v>14</v>
      </c>
      <c r="S90" s="22">
        <v>31</v>
      </c>
      <c r="T90" s="22">
        <v>24</v>
      </c>
      <c r="U90" s="22">
        <v>16</v>
      </c>
      <c r="V90" s="22">
        <v>15</v>
      </c>
      <c r="W90" s="22">
        <v>37</v>
      </c>
      <c r="X90" s="22">
        <v>30</v>
      </c>
      <c r="Y90" s="22">
        <v>16</v>
      </c>
      <c r="Z90" s="22">
        <v>9</v>
      </c>
      <c r="AA90" s="22">
        <v>10</v>
      </c>
      <c r="AB90" s="22">
        <v>6</v>
      </c>
      <c r="AC90" s="22">
        <v>8</v>
      </c>
      <c r="AD90" s="22">
        <v>25</v>
      </c>
      <c r="AE90" s="22">
        <v>16</v>
      </c>
      <c r="AF90" s="22">
        <v>32</v>
      </c>
      <c r="AG90" s="22">
        <v>58</v>
      </c>
      <c r="AH90" s="22">
        <v>17</v>
      </c>
      <c r="AI90" s="22">
        <v>26</v>
      </c>
      <c r="AJ90" s="22">
        <v>9</v>
      </c>
      <c r="AK90" s="22">
        <v>9</v>
      </c>
      <c r="AL90" s="22">
        <v>48</v>
      </c>
      <c r="AM90" s="22">
        <v>6</v>
      </c>
      <c r="AN90" s="22">
        <v>8</v>
      </c>
      <c r="AO90" s="22">
        <v>17</v>
      </c>
      <c r="AP90" s="22">
        <v>15</v>
      </c>
      <c r="AQ90" s="22">
        <v>9</v>
      </c>
    </row>
    <row r="91" spans="2:43" ht="13.5" x14ac:dyDescent="0.3">
      <c r="B91" s="21" t="s">
        <v>5</v>
      </c>
      <c r="C91" s="22">
        <v>77043</v>
      </c>
      <c r="D91" s="22">
        <v>158806</v>
      </c>
      <c r="E91" s="22">
        <v>183219</v>
      </c>
      <c r="F91" s="22">
        <v>236793</v>
      </c>
      <c r="G91" s="22">
        <v>313093</v>
      </c>
      <c r="H91" s="22">
        <v>539667.93332000007</v>
      </c>
      <c r="I91" s="22">
        <v>740370</v>
      </c>
      <c r="J91" s="22">
        <v>949630</v>
      </c>
      <c r="K91" s="22">
        <v>1221427</v>
      </c>
      <c r="L91" s="22">
        <v>1248235</v>
      </c>
      <c r="M91" s="22">
        <v>1638998</v>
      </c>
      <c r="N91" s="22">
        <v>1649181</v>
      </c>
      <c r="O91" s="22">
        <v>1782849</v>
      </c>
      <c r="P91" s="22">
        <v>1955490</v>
      </c>
      <c r="Q91" s="22">
        <v>1899365</v>
      </c>
      <c r="R91" s="22">
        <v>1169818</v>
      </c>
      <c r="S91" s="22">
        <v>861741</v>
      </c>
      <c r="T91" s="22">
        <v>702193</v>
      </c>
      <c r="U91" s="22">
        <v>669349</v>
      </c>
      <c r="V91" s="22">
        <v>874670</v>
      </c>
      <c r="W91" s="22">
        <v>1170945</v>
      </c>
      <c r="X91" s="22">
        <v>1086550</v>
      </c>
      <c r="Y91" s="22">
        <v>943484</v>
      </c>
      <c r="Z91" s="22">
        <v>966271</v>
      </c>
      <c r="AA91" s="22">
        <v>691096</v>
      </c>
      <c r="AB91" s="22">
        <v>745044</v>
      </c>
      <c r="AC91" s="22">
        <v>1659123</v>
      </c>
      <c r="AD91" s="22">
        <v>1835286</v>
      </c>
      <c r="AE91" s="22">
        <v>842950</v>
      </c>
      <c r="AF91" s="22">
        <v>1772119</v>
      </c>
      <c r="AG91" s="22">
        <v>825648</v>
      </c>
      <c r="AH91" s="22">
        <v>938368</v>
      </c>
      <c r="AI91" s="22">
        <v>2397045</v>
      </c>
      <c r="AJ91" s="22">
        <v>2656337</v>
      </c>
      <c r="AK91" s="22">
        <v>2299753</v>
      </c>
      <c r="AL91" s="22">
        <v>2337825</v>
      </c>
      <c r="AM91" s="22">
        <v>2446272</v>
      </c>
      <c r="AN91" s="22">
        <v>2762235</v>
      </c>
      <c r="AO91" s="22">
        <v>3142043</v>
      </c>
      <c r="AP91" s="22">
        <v>3831390</v>
      </c>
      <c r="AQ91" s="22">
        <v>3812022</v>
      </c>
    </row>
    <row r="92" spans="2:43" ht="14" thickBot="1" x14ac:dyDescent="0.35">
      <c r="B92" s="21" t="s">
        <v>47</v>
      </c>
      <c r="C92" s="22">
        <v>160</v>
      </c>
      <c r="D92" s="22">
        <v>320</v>
      </c>
      <c r="E92" s="22">
        <v>181</v>
      </c>
      <c r="F92" s="22">
        <v>186</v>
      </c>
      <c r="G92" s="22">
        <v>163</v>
      </c>
      <c r="H92" s="22">
        <v>62</v>
      </c>
      <c r="I92" s="22">
        <v>23</v>
      </c>
      <c r="J92" s="22">
        <v>53</v>
      </c>
      <c r="K92" s="22">
        <v>8</v>
      </c>
      <c r="L92" s="22">
        <v>5</v>
      </c>
      <c r="M92" s="22">
        <v>2</v>
      </c>
      <c r="N92" s="22">
        <v>20</v>
      </c>
      <c r="O92" s="22">
        <v>7</v>
      </c>
      <c r="P92" s="22">
        <v>1</v>
      </c>
      <c r="Q92" s="22">
        <v>3</v>
      </c>
      <c r="R92" s="22">
        <v>5</v>
      </c>
      <c r="S92" s="22">
        <v>1</v>
      </c>
      <c r="T92" s="22">
        <v>5</v>
      </c>
      <c r="U92" s="22">
        <v>9</v>
      </c>
      <c r="V92" s="22">
        <v>7</v>
      </c>
      <c r="W92" s="22">
        <v>12</v>
      </c>
      <c r="X92" s="22">
        <v>7</v>
      </c>
      <c r="Y92" s="22">
        <v>8</v>
      </c>
      <c r="Z92" s="22">
        <v>7</v>
      </c>
      <c r="AA92" s="22">
        <v>7</v>
      </c>
      <c r="AB92" s="22">
        <v>8</v>
      </c>
      <c r="AC92" s="22">
        <v>4</v>
      </c>
      <c r="AD92" s="22">
        <v>4</v>
      </c>
      <c r="AE92" s="22">
        <v>13</v>
      </c>
      <c r="AF92" s="22">
        <v>5</v>
      </c>
      <c r="AG92" s="22">
        <v>9</v>
      </c>
      <c r="AH92" s="22">
        <v>10</v>
      </c>
      <c r="AI92" s="22">
        <v>9</v>
      </c>
      <c r="AJ92" s="22">
        <v>18</v>
      </c>
      <c r="AK92" s="22">
        <v>7</v>
      </c>
      <c r="AL92" s="22">
        <v>6</v>
      </c>
      <c r="AM92" s="22">
        <v>7</v>
      </c>
      <c r="AN92" s="22">
        <v>13</v>
      </c>
      <c r="AO92" s="22">
        <v>5</v>
      </c>
      <c r="AP92" s="22">
        <v>6</v>
      </c>
      <c r="AQ92" s="22">
        <v>8</v>
      </c>
    </row>
    <row r="93" spans="2:43" ht="14" thickBot="1" x14ac:dyDescent="0.35">
      <c r="B93" s="23" t="s">
        <v>48</v>
      </c>
      <c r="C93" s="24">
        <v>94910</v>
      </c>
      <c r="D93" s="24">
        <v>176774</v>
      </c>
      <c r="E93" s="24">
        <v>202114</v>
      </c>
      <c r="F93" s="24">
        <v>257318</v>
      </c>
      <c r="G93" s="24">
        <v>330909</v>
      </c>
      <c r="H93" s="24">
        <v>560632.93332000007</v>
      </c>
      <c r="I93" s="24">
        <v>762119</v>
      </c>
      <c r="J93" s="24">
        <v>975945</v>
      </c>
      <c r="K93" s="24">
        <v>1246087</v>
      </c>
      <c r="L93" s="24">
        <v>1280628</v>
      </c>
      <c r="M93" s="24">
        <f t="shared" ref="M93:Q93" si="11">SUM(M86:M92)</f>
        <v>1681075</v>
      </c>
      <c r="N93" s="24">
        <f t="shared" si="11"/>
        <v>1690901</v>
      </c>
      <c r="O93" s="24">
        <f t="shared" si="11"/>
        <v>1824455</v>
      </c>
      <c r="P93" s="24">
        <f t="shared" si="11"/>
        <v>2001272</v>
      </c>
      <c r="Q93" s="24">
        <f t="shared" si="11"/>
        <v>1947249</v>
      </c>
      <c r="R93" s="24">
        <f t="shared" ref="R93:W93" si="12">SUM(R86:R92)</f>
        <v>1214779</v>
      </c>
      <c r="S93" s="24">
        <f t="shared" si="12"/>
        <v>907770</v>
      </c>
      <c r="T93" s="24">
        <f t="shared" si="12"/>
        <v>744594</v>
      </c>
      <c r="U93" s="24">
        <f t="shared" si="12"/>
        <v>720172</v>
      </c>
      <c r="V93" s="24">
        <f t="shared" si="12"/>
        <v>928285</v>
      </c>
      <c r="W93" s="24">
        <f t="shared" si="12"/>
        <v>1223438</v>
      </c>
      <c r="X93" s="24">
        <v>1147018</v>
      </c>
      <c r="Y93" s="24">
        <v>1000814</v>
      </c>
      <c r="Z93" s="24">
        <v>1032795</v>
      </c>
      <c r="AA93" s="24">
        <v>742813</v>
      </c>
      <c r="AB93" s="24">
        <v>805906</v>
      </c>
      <c r="AC93" s="24">
        <v>1746502</v>
      </c>
      <c r="AD93" s="24">
        <v>1925484</v>
      </c>
      <c r="AE93" s="24">
        <v>908633</v>
      </c>
      <c r="AF93" s="24">
        <v>1872167</v>
      </c>
      <c r="AG93" s="24">
        <v>905058</v>
      </c>
      <c r="AH93" s="24">
        <v>1019978</v>
      </c>
      <c r="AI93" s="24">
        <v>2492617</v>
      </c>
      <c r="AJ93" s="24">
        <v>2760324</v>
      </c>
      <c r="AK93" s="24">
        <v>2401192</v>
      </c>
      <c r="AL93" s="24">
        <v>2446290</v>
      </c>
      <c r="AM93" s="24">
        <v>2548500</v>
      </c>
      <c r="AN93" s="24">
        <v>2852968</v>
      </c>
      <c r="AO93" s="24">
        <v>3244638</v>
      </c>
      <c r="AP93" s="24">
        <v>3945424</v>
      </c>
      <c r="AQ93" s="24">
        <v>3908932</v>
      </c>
    </row>
    <row r="97" spans="2:43" ht="14" thickBot="1" x14ac:dyDescent="0.3">
      <c r="B97" s="25" t="s">
        <v>72</v>
      </c>
    </row>
    <row r="98" spans="2:43" ht="14" thickBot="1" x14ac:dyDescent="0.35">
      <c r="B98" s="4"/>
      <c r="C98" s="27" t="s">
        <v>19</v>
      </c>
      <c r="D98" s="27" t="s">
        <v>20</v>
      </c>
      <c r="E98" s="27" t="s">
        <v>21</v>
      </c>
      <c r="F98" s="27" t="s">
        <v>22</v>
      </c>
      <c r="G98" s="27" t="s">
        <v>23</v>
      </c>
      <c r="H98" s="27" t="s">
        <v>24</v>
      </c>
      <c r="I98" s="27" t="s">
        <v>25</v>
      </c>
      <c r="J98" s="27" t="s">
        <v>26</v>
      </c>
      <c r="K98" s="31" t="s">
        <v>27</v>
      </c>
      <c r="L98" s="31" t="s">
        <v>28</v>
      </c>
      <c r="M98" s="31" t="s">
        <v>29</v>
      </c>
      <c r="N98" s="31" t="s">
        <v>30</v>
      </c>
      <c r="O98" s="31" t="s">
        <v>31</v>
      </c>
      <c r="P98" s="31" t="s">
        <v>32</v>
      </c>
      <c r="Q98" s="31" t="s">
        <v>33</v>
      </c>
      <c r="R98" s="31" t="s">
        <v>34</v>
      </c>
      <c r="S98" s="31" t="s">
        <v>35</v>
      </c>
      <c r="T98" s="31" t="s">
        <v>36</v>
      </c>
      <c r="U98" s="20" t="s">
        <v>37</v>
      </c>
      <c r="V98" s="20" t="s">
        <v>38</v>
      </c>
      <c r="W98" s="20" t="s">
        <v>39</v>
      </c>
      <c r="X98" s="20" t="s">
        <v>40</v>
      </c>
      <c r="Y98" s="20" t="s">
        <v>41</v>
      </c>
      <c r="Z98" s="20" t="s">
        <v>42</v>
      </c>
      <c r="AA98" s="20" t="s">
        <v>234</v>
      </c>
      <c r="AB98" s="20" t="s">
        <v>235</v>
      </c>
      <c r="AC98" s="20" t="s">
        <v>236</v>
      </c>
      <c r="AD98" s="20" t="s">
        <v>237</v>
      </c>
      <c r="AE98" s="20" t="s">
        <v>238</v>
      </c>
      <c r="AF98" s="20" t="s">
        <v>239</v>
      </c>
      <c r="AG98" s="20" t="s">
        <v>279</v>
      </c>
      <c r="AH98" s="20" t="s">
        <v>280</v>
      </c>
      <c r="AI98" s="20" t="s">
        <v>281</v>
      </c>
      <c r="AJ98" s="20" t="s">
        <v>282</v>
      </c>
      <c r="AK98" s="20" t="s">
        <v>283</v>
      </c>
      <c r="AL98" s="20" t="s">
        <v>284</v>
      </c>
      <c r="AM98" s="20" t="s">
        <v>286</v>
      </c>
      <c r="AN98" s="20" t="s">
        <v>287</v>
      </c>
      <c r="AO98" s="20" t="s">
        <v>288</v>
      </c>
      <c r="AP98" s="20" t="s">
        <v>293</v>
      </c>
      <c r="AQ98" s="20" t="s">
        <v>296</v>
      </c>
    </row>
    <row r="99" spans="2:43" ht="13.5" x14ac:dyDescent="0.3">
      <c r="B99" s="21" t="s">
        <v>73</v>
      </c>
      <c r="C99" s="22">
        <v>176209299.53349894</v>
      </c>
      <c r="D99" s="22">
        <v>176726373.32357886</v>
      </c>
      <c r="E99" s="22">
        <v>133567657.71380329</v>
      </c>
      <c r="F99" s="22">
        <v>174224236.19335139</v>
      </c>
      <c r="G99" s="22">
        <v>154047841.00740111</v>
      </c>
      <c r="H99" s="22">
        <v>161960367.33709976</v>
      </c>
      <c r="I99" s="22">
        <v>318289764.59891504</v>
      </c>
      <c r="J99" s="22">
        <v>275018736.17906415</v>
      </c>
      <c r="K99" s="22">
        <v>190506248.78543413</v>
      </c>
      <c r="L99" s="22">
        <v>268642744</v>
      </c>
      <c r="M99" s="22">
        <v>322891198</v>
      </c>
      <c r="N99" s="22">
        <v>341026495</v>
      </c>
      <c r="O99" s="22">
        <v>241703981</v>
      </c>
      <c r="P99" s="22">
        <v>215589238</v>
      </c>
      <c r="Q99" s="22">
        <v>203316898.97999999</v>
      </c>
      <c r="R99" s="22">
        <v>280651769</v>
      </c>
      <c r="S99" s="22">
        <v>189213823.69999999</v>
      </c>
      <c r="T99" s="22">
        <v>196729660</v>
      </c>
      <c r="U99" s="22">
        <v>152712888.80000001</v>
      </c>
      <c r="V99" s="22">
        <v>231229366.80000001</v>
      </c>
      <c r="W99" s="22">
        <v>369060864.58000004</v>
      </c>
      <c r="X99" s="22">
        <v>770999163.68849993</v>
      </c>
      <c r="Y99" s="22">
        <v>527507673.94999993</v>
      </c>
      <c r="Z99" s="22">
        <v>429820496.76000005</v>
      </c>
      <c r="AA99" s="22">
        <v>444574306.90999997</v>
      </c>
      <c r="AB99" s="22">
        <v>396625890.63</v>
      </c>
      <c r="AC99" s="22">
        <v>621895089.55999994</v>
      </c>
      <c r="AD99" s="22">
        <v>613592788.00999999</v>
      </c>
      <c r="AE99" s="22">
        <v>597704984.03999996</v>
      </c>
      <c r="AF99" s="22">
        <v>603476763.14999998</v>
      </c>
      <c r="AG99" s="22">
        <v>539642936.01999998</v>
      </c>
      <c r="AH99" s="22">
        <v>792647171.62</v>
      </c>
      <c r="AI99" s="22">
        <v>1007062264.12</v>
      </c>
      <c r="AJ99" s="22">
        <v>983412671.39999998</v>
      </c>
      <c r="AK99" s="22">
        <v>1032370870.49</v>
      </c>
      <c r="AL99" s="22">
        <v>1262088983.1400001</v>
      </c>
      <c r="AM99" s="22">
        <v>1150742703.7212322</v>
      </c>
      <c r="AN99" s="22">
        <v>1164123652.8900611</v>
      </c>
      <c r="AO99" s="22">
        <v>1657070438.3</v>
      </c>
      <c r="AP99" s="22">
        <v>1370932414.1413889</v>
      </c>
      <c r="AQ99" s="22">
        <v>1422599490.0599999</v>
      </c>
    </row>
    <row r="100" spans="2:43" ht="13.5" x14ac:dyDescent="0.3">
      <c r="B100" s="21" t="s">
        <v>74</v>
      </c>
      <c r="C100" s="22">
        <v>433169835.20767611</v>
      </c>
      <c r="D100" s="22">
        <v>559942971.20628095</v>
      </c>
      <c r="E100" s="22">
        <v>380092633.3075636</v>
      </c>
      <c r="F100" s="22">
        <v>352296835.74634594</v>
      </c>
      <c r="G100" s="22">
        <v>627902591.7859422</v>
      </c>
      <c r="H100" s="22">
        <v>987165964.75584137</v>
      </c>
      <c r="I100" s="22">
        <v>926813600.59062278</v>
      </c>
      <c r="J100" s="22">
        <v>889384964.89880693</v>
      </c>
      <c r="K100" s="22">
        <v>670744279.39232981</v>
      </c>
      <c r="L100" s="22">
        <v>869604980</v>
      </c>
      <c r="M100" s="22">
        <v>946536839</v>
      </c>
      <c r="N100" s="22">
        <v>1129496579</v>
      </c>
      <c r="O100" s="22">
        <v>3390869689</v>
      </c>
      <c r="P100" s="22">
        <v>1099770058</v>
      </c>
      <c r="Q100" s="22">
        <v>698085318.76999998</v>
      </c>
      <c r="R100" s="22">
        <v>1254211274.72</v>
      </c>
      <c r="S100" s="22">
        <v>810120700.5</v>
      </c>
      <c r="T100" s="22">
        <v>655074918.20000005</v>
      </c>
      <c r="U100" s="22">
        <v>598411109</v>
      </c>
      <c r="V100" s="22">
        <v>1738226682.3</v>
      </c>
      <c r="W100" s="22">
        <v>934415831.70000005</v>
      </c>
      <c r="X100" s="22">
        <v>880363572.09887493</v>
      </c>
      <c r="Y100" s="22">
        <v>1139858700.8600004</v>
      </c>
      <c r="Z100" s="22">
        <v>994007016.0999999</v>
      </c>
      <c r="AA100" s="22">
        <v>1192217183.3600001</v>
      </c>
      <c r="AB100" s="22">
        <v>1550586115.5800002</v>
      </c>
      <c r="AC100" s="22">
        <v>1880113970.55</v>
      </c>
      <c r="AD100" s="22">
        <v>3037138891.6199994</v>
      </c>
      <c r="AE100" s="22">
        <v>2073697058.8409395</v>
      </c>
      <c r="AF100" s="22">
        <v>2106443582.6400003</v>
      </c>
      <c r="AG100" s="22">
        <v>2207261864.9199996</v>
      </c>
      <c r="AH100" s="22">
        <v>2880823327.02</v>
      </c>
      <c r="AI100" s="22">
        <v>2834645427.54</v>
      </c>
      <c r="AJ100" s="22">
        <v>3370604516.1299996</v>
      </c>
      <c r="AK100" s="22">
        <v>3324763479.46</v>
      </c>
      <c r="AL100" s="22">
        <v>3359710999.9400001</v>
      </c>
      <c r="AM100" s="22">
        <v>4424749381.7083368</v>
      </c>
      <c r="AN100" s="22">
        <v>4673466688.0301981</v>
      </c>
      <c r="AO100" s="22">
        <v>5460956525.1599998</v>
      </c>
      <c r="AP100" s="22">
        <v>4228516196.4309831</v>
      </c>
      <c r="AQ100" s="22">
        <v>4294950610.3400002</v>
      </c>
    </row>
    <row r="101" spans="2:43" ht="13.5" x14ac:dyDescent="0.3">
      <c r="B101" s="21" t="s">
        <v>75</v>
      </c>
      <c r="C101" s="22">
        <v>39377406.219519533</v>
      </c>
      <c r="D101" s="22">
        <v>50647168.926194802</v>
      </c>
      <c r="E101" s="22">
        <v>53322538.824583001</v>
      </c>
      <c r="F101" s="22">
        <v>54554075.670000002</v>
      </c>
      <c r="G101" s="22">
        <v>51841829.825999998</v>
      </c>
      <c r="H101" s="22">
        <v>89868372.769999996</v>
      </c>
      <c r="I101" s="22">
        <v>85047353.379999995</v>
      </c>
      <c r="J101" s="22">
        <v>89478418.61999999</v>
      </c>
      <c r="K101" s="22">
        <v>108113887.63839999</v>
      </c>
      <c r="L101" s="22">
        <v>112995243</v>
      </c>
      <c r="M101" s="22">
        <v>140912084</v>
      </c>
      <c r="N101" s="22">
        <v>129513689.2</v>
      </c>
      <c r="O101" s="22">
        <v>100090185</v>
      </c>
      <c r="P101" s="22">
        <v>81770309</v>
      </c>
      <c r="Q101" s="22">
        <v>104199358</v>
      </c>
      <c r="R101" s="22">
        <v>67017242.899999999</v>
      </c>
      <c r="S101" s="22">
        <v>69033226.900000006</v>
      </c>
      <c r="T101" s="22">
        <v>52280396.600000001</v>
      </c>
      <c r="U101" s="22">
        <v>80749390.599999994</v>
      </c>
      <c r="V101" s="22">
        <v>97091225</v>
      </c>
      <c r="W101" s="22">
        <v>138507420.19999999</v>
      </c>
      <c r="X101" s="22">
        <v>129910309.623</v>
      </c>
      <c r="Y101" s="22">
        <v>93431241.659999996</v>
      </c>
      <c r="Z101" s="22">
        <v>200950477.22</v>
      </c>
      <c r="AA101" s="22">
        <v>187585470.75</v>
      </c>
      <c r="AB101" s="22">
        <v>241055018.78</v>
      </c>
      <c r="AC101" s="22">
        <v>261612916.06999999</v>
      </c>
      <c r="AD101" s="22">
        <v>306371217.53999996</v>
      </c>
      <c r="AE101" s="22">
        <v>279750450.91999996</v>
      </c>
      <c r="AF101" s="22">
        <v>366513409.61000001</v>
      </c>
      <c r="AG101" s="22">
        <v>286600193.34000003</v>
      </c>
      <c r="AH101" s="22">
        <v>369912332.15999997</v>
      </c>
      <c r="AI101" s="22">
        <v>538620852.54999995</v>
      </c>
      <c r="AJ101" s="22">
        <v>516567682.58999997</v>
      </c>
      <c r="AK101" s="22">
        <v>506387666.94</v>
      </c>
      <c r="AL101" s="22">
        <v>592755581.23000002</v>
      </c>
      <c r="AM101" s="22">
        <v>635886243.36442113</v>
      </c>
      <c r="AN101" s="22">
        <v>639628014.82529247</v>
      </c>
      <c r="AO101" s="22">
        <v>722255772.24000001</v>
      </c>
      <c r="AP101" s="22">
        <v>818204474.23766053</v>
      </c>
      <c r="AQ101" s="22">
        <v>771328675.11000001</v>
      </c>
    </row>
    <row r="102" spans="2:43" ht="13.5" x14ac:dyDescent="0.3">
      <c r="B102" s="21" t="s">
        <v>76</v>
      </c>
      <c r="C102" s="22">
        <v>34223261.454893693</v>
      </c>
      <c r="D102" s="22">
        <v>37245517.407271266</v>
      </c>
      <c r="E102" s="22">
        <v>30093215.510000002</v>
      </c>
      <c r="F102" s="22">
        <v>37263916.150000006</v>
      </c>
      <c r="G102" s="22">
        <v>38149633.439999998</v>
      </c>
      <c r="H102" s="22">
        <v>51831080.292691939</v>
      </c>
      <c r="I102" s="22">
        <v>56705588.210000001</v>
      </c>
      <c r="J102" s="22">
        <v>59021743.379999995</v>
      </c>
      <c r="K102" s="22">
        <v>57072465.04999999</v>
      </c>
      <c r="L102" s="22">
        <v>68294887.299999997</v>
      </c>
      <c r="M102" s="22">
        <v>75762073</v>
      </c>
      <c r="N102" s="22">
        <v>79987676.200000003</v>
      </c>
      <c r="O102" s="22">
        <v>54997894</v>
      </c>
      <c r="P102" s="22">
        <v>47035974</v>
      </c>
      <c r="Q102" s="22">
        <v>60095836</v>
      </c>
      <c r="R102" s="22">
        <v>33898932</v>
      </c>
      <c r="S102" s="22">
        <v>33381758.800000001</v>
      </c>
      <c r="T102" s="22">
        <v>32401164</v>
      </c>
      <c r="U102" s="22">
        <v>56601340</v>
      </c>
      <c r="V102" s="22">
        <v>75854499.299999997</v>
      </c>
      <c r="W102" s="22">
        <v>104264557.31</v>
      </c>
      <c r="X102" s="22">
        <v>109508505.95099999</v>
      </c>
      <c r="Y102" s="22">
        <v>65799152.390000001</v>
      </c>
      <c r="Z102" s="22">
        <v>120785071.66999999</v>
      </c>
      <c r="AA102" s="22">
        <v>146547371.36000001</v>
      </c>
      <c r="AB102" s="22">
        <v>153943136.31</v>
      </c>
      <c r="AC102" s="22">
        <v>194093831.63999999</v>
      </c>
      <c r="AD102" s="22">
        <v>223736349.50999999</v>
      </c>
      <c r="AE102" s="22">
        <v>207717895.89999816</v>
      </c>
      <c r="AF102" s="22">
        <v>258851487.76000002</v>
      </c>
      <c r="AG102" s="22">
        <v>202886005.53</v>
      </c>
      <c r="AH102" s="22">
        <v>257920888.75999999</v>
      </c>
      <c r="AI102" s="22">
        <v>392454179.33999997</v>
      </c>
      <c r="AJ102" s="22">
        <v>355904763.86000001</v>
      </c>
      <c r="AK102" s="22">
        <v>440983996.63</v>
      </c>
      <c r="AL102" s="22">
        <v>400966178.85000002</v>
      </c>
      <c r="AM102" s="22">
        <v>400176590.65858495</v>
      </c>
      <c r="AN102" s="22">
        <v>408042052.30404204</v>
      </c>
      <c r="AO102" s="22">
        <v>474778882.92000002</v>
      </c>
      <c r="AP102" s="22">
        <v>498552927.547207</v>
      </c>
      <c r="AQ102" s="22">
        <v>511400578.10000002</v>
      </c>
    </row>
    <row r="103" spans="2:43" ht="13.5" x14ac:dyDescent="0.3">
      <c r="B103" s="21" t="s">
        <v>77</v>
      </c>
      <c r="C103" s="22">
        <v>1995730363.1156287</v>
      </c>
      <c r="D103" s="22">
        <v>2792099324.670013</v>
      </c>
      <c r="E103" s="22">
        <v>1035348348.9500173</v>
      </c>
      <c r="F103" s="22">
        <v>1621024260.2772892</v>
      </c>
      <c r="G103" s="22">
        <v>1682543038.0950611</v>
      </c>
      <c r="H103" s="22">
        <v>1719454220.5939801</v>
      </c>
      <c r="I103" s="22">
        <v>2218197858.5882297</v>
      </c>
      <c r="J103" s="22">
        <v>2593097762.0867157</v>
      </c>
      <c r="K103" s="22">
        <v>2041511625.8190901</v>
      </c>
      <c r="L103" s="22">
        <v>2605241106</v>
      </c>
      <c r="M103" s="22">
        <v>3592318661</v>
      </c>
      <c r="N103" s="22">
        <v>3842554223.0999999</v>
      </c>
      <c r="O103" s="22">
        <v>10288386212</v>
      </c>
      <c r="P103" s="22">
        <v>3678167614</v>
      </c>
      <c r="Q103" s="22">
        <v>3099314367.3900003</v>
      </c>
      <c r="R103" s="22">
        <v>4949117429.8999996</v>
      </c>
      <c r="S103" s="22">
        <v>5009270844</v>
      </c>
      <c r="T103" s="22">
        <v>3504339802</v>
      </c>
      <c r="U103" s="22">
        <v>5150345250</v>
      </c>
      <c r="V103" s="22">
        <v>9035504543</v>
      </c>
      <c r="W103" s="22">
        <v>6381062995.4299994</v>
      </c>
      <c r="X103" s="22">
        <v>11656107745.351027</v>
      </c>
      <c r="Y103" s="22">
        <f>7355795001.21+127224236.529999</f>
        <v>7483019237.7399988</v>
      </c>
      <c r="Z103" s="22">
        <v>5917308620.9500008</v>
      </c>
      <c r="AA103" s="22">
        <v>4935863579.6999998</v>
      </c>
      <c r="AB103" s="22">
        <v>7025556553.96</v>
      </c>
      <c r="AC103" s="22">
        <v>10938958532.76</v>
      </c>
      <c r="AD103" s="22">
        <v>8227045351.1400003</v>
      </c>
      <c r="AE103" s="22">
        <v>7530966848.2356787</v>
      </c>
      <c r="AF103" s="22">
        <v>9092677747.3999996</v>
      </c>
      <c r="AG103" s="22">
        <v>10311778507.6</v>
      </c>
      <c r="AH103" s="22">
        <v>9418702290.1000004</v>
      </c>
      <c r="AI103" s="22">
        <v>9999878394.8600006</v>
      </c>
      <c r="AJ103" s="22">
        <v>12593171651.440001</v>
      </c>
      <c r="AK103" s="22">
        <v>11911484407.27</v>
      </c>
      <c r="AL103" s="22">
        <v>12752685243.080002</v>
      </c>
      <c r="AM103" s="22">
        <v>13990853763.719616</v>
      </c>
      <c r="AN103" s="22">
        <v>14426751459.552246</v>
      </c>
      <c r="AO103" s="22">
        <v>27278059788.93</v>
      </c>
      <c r="AP103" s="22">
        <v>21113809693.774387</v>
      </c>
      <c r="AQ103" s="22">
        <v>11871835799.360001</v>
      </c>
    </row>
    <row r="104" spans="2:43" ht="13.5" x14ac:dyDescent="0.3">
      <c r="B104" s="21" t="s">
        <v>78</v>
      </c>
      <c r="C104" s="22">
        <v>13211581.747494161</v>
      </c>
      <c r="D104" s="22">
        <v>17472631.215712033</v>
      </c>
      <c r="E104" s="22">
        <v>21343861.989999998</v>
      </c>
      <c r="F104" s="22">
        <v>36898090.730000004</v>
      </c>
      <c r="G104" s="22">
        <v>18058590.91</v>
      </c>
      <c r="H104" s="22">
        <v>24512194.649999999</v>
      </c>
      <c r="I104" s="22">
        <v>26140799.299999997</v>
      </c>
      <c r="J104" s="22">
        <v>42159168.160000004</v>
      </c>
      <c r="K104" s="22">
        <v>46025935.68</v>
      </c>
      <c r="L104" s="22">
        <v>59846828</v>
      </c>
      <c r="M104" s="22">
        <v>74372272</v>
      </c>
      <c r="N104" s="22">
        <v>56765919.200000003</v>
      </c>
      <c r="O104" s="22">
        <v>49661615</v>
      </c>
      <c r="P104" s="22">
        <v>45894225</v>
      </c>
      <c r="Q104" s="22">
        <v>61995214</v>
      </c>
      <c r="R104" s="22">
        <v>33677831</v>
      </c>
      <c r="S104" s="22">
        <v>34501937</v>
      </c>
      <c r="T104" s="22">
        <v>25986879</v>
      </c>
      <c r="U104" s="22">
        <v>40976918</v>
      </c>
      <c r="V104" s="22">
        <v>57842072</v>
      </c>
      <c r="W104" s="22">
        <v>69702785.430000007</v>
      </c>
      <c r="X104" s="22">
        <v>73938055.637000009</v>
      </c>
      <c r="Y104" s="22">
        <v>63458447.380000003</v>
      </c>
      <c r="Z104" s="22">
        <v>101467869.26000001</v>
      </c>
      <c r="AA104" s="22">
        <v>113123999.19</v>
      </c>
      <c r="AB104" s="22">
        <v>137023166.09</v>
      </c>
      <c r="AC104" s="22">
        <v>161079300.06</v>
      </c>
      <c r="AD104" s="22">
        <v>186682817.54000002</v>
      </c>
      <c r="AE104" s="22">
        <v>173003953.13999999</v>
      </c>
      <c r="AF104" s="22">
        <v>203542018.12</v>
      </c>
      <c r="AG104" s="22">
        <v>195009805.35999998</v>
      </c>
      <c r="AH104" s="22">
        <v>219710616</v>
      </c>
      <c r="AI104" s="22">
        <v>309253829.47000003</v>
      </c>
      <c r="AJ104" s="22">
        <v>279307467.75</v>
      </c>
      <c r="AK104" s="22">
        <v>262332062.33999997</v>
      </c>
      <c r="AL104" s="22">
        <v>311290610.63999999</v>
      </c>
      <c r="AM104" s="22">
        <v>312793590.30821633</v>
      </c>
      <c r="AN104" s="22">
        <v>309204996.32875562</v>
      </c>
      <c r="AO104" s="22">
        <v>351167841.89999998</v>
      </c>
      <c r="AP104" s="22">
        <v>373366579.0161401</v>
      </c>
      <c r="AQ104" s="22">
        <v>370049987.87</v>
      </c>
    </row>
    <row r="105" spans="2:43" ht="13.5" x14ac:dyDescent="0.3">
      <c r="B105" s="21" t="s">
        <v>79</v>
      </c>
      <c r="C105" s="22">
        <v>32331501.182717916</v>
      </c>
      <c r="D105" s="22">
        <v>49551712.020315118</v>
      </c>
      <c r="E105" s="22">
        <v>43411050.640000001</v>
      </c>
      <c r="F105" s="22">
        <v>47162938.020000003</v>
      </c>
      <c r="G105" s="22">
        <v>49697672.810000002</v>
      </c>
      <c r="H105" s="22">
        <v>66229706.419999994</v>
      </c>
      <c r="I105" s="22">
        <v>76605004.539999992</v>
      </c>
      <c r="J105" s="22">
        <v>69906886.060000002</v>
      </c>
      <c r="K105" s="22">
        <v>75838265.5</v>
      </c>
      <c r="L105" s="22">
        <v>108140940</v>
      </c>
      <c r="M105" s="22">
        <v>92935017</v>
      </c>
      <c r="N105" s="22">
        <v>90409094</v>
      </c>
      <c r="O105" s="22">
        <v>70975910</v>
      </c>
      <c r="P105" s="22">
        <v>63232960</v>
      </c>
      <c r="Q105" s="22">
        <v>75017219.659999996</v>
      </c>
      <c r="R105" s="22">
        <v>48756658</v>
      </c>
      <c r="S105" s="22">
        <v>50274271.299999997</v>
      </c>
      <c r="T105" s="22">
        <v>42312587</v>
      </c>
      <c r="U105" s="22">
        <v>71520776.599999994</v>
      </c>
      <c r="V105" s="22">
        <v>90215167.799999997</v>
      </c>
      <c r="W105" s="22">
        <v>107019257.53999999</v>
      </c>
      <c r="X105" s="22">
        <v>124767156.08299999</v>
      </c>
      <c r="Y105" s="22">
        <v>94065070.719999999</v>
      </c>
      <c r="Z105" s="22">
        <v>134133676.26000001</v>
      </c>
      <c r="AA105" s="22">
        <v>157046226.44</v>
      </c>
      <c r="AB105" s="22">
        <v>179095749.26000002</v>
      </c>
      <c r="AC105" s="22">
        <v>216974328.87</v>
      </c>
      <c r="AD105" s="22">
        <v>289877600.21999997</v>
      </c>
      <c r="AE105" s="22">
        <v>238033308.69</v>
      </c>
      <c r="AF105" s="22">
        <v>298572222.35000002</v>
      </c>
      <c r="AG105" s="22">
        <v>247987157.70000002</v>
      </c>
      <c r="AH105" s="22">
        <v>309715585</v>
      </c>
      <c r="AI105" s="22">
        <v>428898219.28999996</v>
      </c>
      <c r="AJ105" s="22">
        <v>399408388.00999999</v>
      </c>
      <c r="AK105" s="22">
        <v>391341584</v>
      </c>
      <c r="AL105" s="22">
        <v>486209586.87</v>
      </c>
      <c r="AM105" s="22">
        <v>479212459.44159287</v>
      </c>
      <c r="AN105" s="22">
        <v>470986184.94098407</v>
      </c>
      <c r="AO105" s="22">
        <v>563787214.00999999</v>
      </c>
      <c r="AP105" s="22">
        <v>878071618.0083127</v>
      </c>
      <c r="AQ105" s="22">
        <v>878330399.73000002</v>
      </c>
    </row>
    <row r="106" spans="2:43" ht="13.5" x14ac:dyDescent="0.3">
      <c r="B106" s="21" t="s">
        <v>80</v>
      </c>
      <c r="C106" s="22">
        <v>49509118.845575817</v>
      </c>
      <c r="D106" s="22">
        <v>53662198.666345723</v>
      </c>
      <c r="E106" s="22">
        <v>52223653.6435</v>
      </c>
      <c r="F106" s="22">
        <v>114044565.92524999</v>
      </c>
      <c r="G106" s="22">
        <v>84293376.909999982</v>
      </c>
      <c r="H106" s="22">
        <v>130704694.40903792</v>
      </c>
      <c r="I106" s="22">
        <v>134317110.62349999</v>
      </c>
      <c r="J106" s="22">
        <v>515919519.80221123</v>
      </c>
      <c r="K106" s="22">
        <v>147073872.50325999</v>
      </c>
      <c r="L106" s="22">
        <v>197278271</v>
      </c>
      <c r="M106" s="22">
        <v>204608852.30000001</v>
      </c>
      <c r="N106" s="22">
        <v>167430226</v>
      </c>
      <c r="O106" s="22">
        <v>199691777</v>
      </c>
      <c r="P106" s="22">
        <v>336684661</v>
      </c>
      <c r="Q106" s="22">
        <v>161391936</v>
      </c>
      <c r="R106" s="22">
        <v>109119858</v>
      </c>
      <c r="S106" s="22">
        <v>96610900</v>
      </c>
      <c r="T106" s="22">
        <v>74167934.599999994</v>
      </c>
      <c r="U106" s="22">
        <v>103366219.5</v>
      </c>
      <c r="V106" s="22">
        <v>224335187</v>
      </c>
      <c r="W106" s="22">
        <v>705612368.63999999</v>
      </c>
      <c r="X106" s="22">
        <v>200759420.06900001</v>
      </c>
      <c r="Y106" s="22">
        <v>164898558.86000001</v>
      </c>
      <c r="Z106" s="22">
        <v>240766913.94000003</v>
      </c>
      <c r="AA106" s="22">
        <v>239899996.88999999</v>
      </c>
      <c r="AB106" s="22">
        <v>316114226.85000002</v>
      </c>
      <c r="AC106" s="22">
        <v>525875421.86000001</v>
      </c>
      <c r="AD106" s="22">
        <v>490469620.14999998</v>
      </c>
      <c r="AE106" s="22">
        <v>421412704.05400002</v>
      </c>
      <c r="AF106" s="22">
        <v>509008277.15999997</v>
      </c>
      <c r="AG106" s="22">
        <v>436287714.15999997</v>
      </c>
      <c r="AH106" s="22">
        <v>511992942.75999999</v>
      </c>
      <c r="AI106" s="22">
        <v>718468605.64999998</v>
      </c>
      <c r="AJ106" s="22">
        <v>709474210.63999999</v>
      </c>
      <c r="AK106" s="22">
        <v>654140872.75</v>
      </c>
      <c r="AL106" s="22">
        <v>915931087.58000004</v>
      </c>
      <c r="AM106" s="22">
        <v>823343176.10804594</v>
      </c>
      <c r="AN106" s="22">
        <v>1032824792.6725397</v>
      </c>
      <c r="AO106" s="22">
        <v>973418210.02999997</v>
      </c>
      <c r="AP106" s="22">
        <v>750913284.56493163</v>
      </c>
      <c r="AQ106" s="22">
        <v>665003893.16999996</v>
      </c>
    </row>
    <row r="107" spans="2:43" ht="13.5" x14ac:dyDescent="0.3">
      <c r="B107" s="21" t="s">
        <v>81</v>
      </c>
      <c r="C107" s="22">
        <v>131236005.58840972</v>
      </c>
      <c r="D107" s="22">
        <v>325163599.46967846</v>
      </c>
      <c r="E107" s="22">
        <v>195906713.63850001</v>
      </c>
      <c r="F107" s="22">
        <v>195955830.00415522</v>
      </c>
      <c r="G107" s="22">
        <v>214571575.75100002</v>
      </c>
      <c r="H107" s="22">
        <v>182331706.79059356</v>
      </c>
      <c r="I107" s="22">
        <v>340654273.89679998</v>
      </c>
      <c r="J107" s="22">
        <v>271420843.80771315</v>
      </c>
      <c r="K107" s="22">
        <v>289915808.99920237</v>
      </c>
      <c r="L107" s="22">
        <v>235252217</v>
      </c>
      <c r="M107" s="22">
        <v>329610014</v>
      </c>
      <c r="N107" s="22">
        <v>337637519</v>
      </c>
      <c r="O107" s="22">
        <v>217265903</v>
      </c>
      <c r="P107" s="22">
        <v>191192965</v>
      </c>
      <c r="Q107" s="22">
        <v>267288761.31</v>
      </c>
      <c r="R107" s="22">
        <v>167428946</v>
      </c>
      <c r="S107" s="22">
        <v>221122162</v>
      </c>
      <c r="T107" s="22">
        <v>132300371</v>
      </c>
      <c r="U107" s="22">
        <v>208776922</v>
      </c>
      <c r="V107" s="22">
        <v>219970600</v>
      </c>
      <c r="W107" s="22">
        <v>252982505.09</v>
      </c>
      <c r="X107" s="22">
        <v>447776869.65100002</v>
      </c>
      <c r="Y107" s="22">
        <v>277649088.13</v>
      </c>
      <c r="Z107" s="22">
        <v>449990197.04000008</v>
      </c>
      <c r="AA107" s="22">
        <v>369827749.85000002</v>
      </c>
      <c r="AB107" s="22">
        <v>377020134.46999997</v>
      </c>
      <c r="AC107" s="22">
        <v>503222337.47000003</v>
      </c>
      <c r="AD107" s="22">
        <v>581456453.28000009</v>
      </c>
      <c r="AE107" s="22">
        <v>559172729.25999999</v>
      </c>
      <c r="AF107" s="22">
        <v>633653703.8499999</v>
      </c>
      <c r="AG107" s="22">
        <v>506051442.00999999</v>
      </c>
      <c r="AH107" s="22">
        <v>682194620.17000008</v>
      </c>
      <c r="AI107" s="22">
        <v>1055326868.27</v>
      </c>
      <c r="AJ107" s="22">
        <v>862545645.41999996</v>
      </c>
      <c r="AK107" s="22">
        <v>948959843.93999994</v>
      </c>
      <c r="AL107" s="22">
        <v>1106421621.6100001</v>
      </c>
      <c r="AM107" s="22">
        <v>1056281133.8571689</v>
      </c>
      <c r="AN107" s="22">
        <v>1006348381.9480435</v>
      </c>
      <c r="AO107" s="22">
        <v>1236762502.4000001</v>
      </c>
      <c r="AP107" s="22">
        <v>1317401118.1753001</v>
      </c>
      <c r="AQ107" s="22">
        <v>2141883250.75</v>
      </c>
    </row>
    <row r="108" spans="2:43" ht="14" thickBot="1" x14ac:dyDescent="0.35">
      <c r="B108" s="21" t="s">
        <v>82</v>
      </c>
      <c r="C108" s="22">
        <v>26970448.601672035</v>
      </c>
      <c r="D108" s="22">
        <v>33373308.142208103</v>
      </c>
      <c r="E108" s="22">
        <v>32208917.55675</v>
      </c>
      <c r="F108" s="22">
        <v>37961755.289999999</v>
      </c>
      <c r="G108" s="22">
        <v>38695889.710000001</v>
      </c>
      <c r="H108" s="22">
        <v>49807028.839999996</v>
      </c>
      <c r="I108" s="22">
        <v>68360901.569999993</v>
      </c>
      <c r="J108" s="22">
        <v>59444956.170000002</v>
      </c>
      <c r="K108" s="22">
        <v>58989935.730000004</v>
      </c>
      <c r="L108" s="22">
        <v>73010225</v>
      </c>
      <c r="M108" s="22">
        <v>83672772</v>
      </c>
      <c r="N108" s="22">
        <v>77722697</v>
      </c>
      <c r="O108" s="22">
        <v>62657224</v>
      </c>
      <c r="P108" s="22">
        <v>48892386</v>
      </c>
      <c r="Q108" s="22">
        <v>77256181</v>
      </c>
      <c r="R108" s="22">
        <v>50439967</v>
      </c>
      <c r="S108" s="22">
        <v>49609997.799999997</v>
      </c>
      <c r="T108" s="22">
        <v>65871746</v>
      </c>
      <c r="U108" s="22">
        <v>62444715</v>
      </c>
      <c r="V108" s="22">
        <v>89416455</v>
      </c>
      <c r="W108" s="22">
        <v>111493305.81999999</v>
      </c>
      <c r="X108" s="22">
        <v>101681715.32999989</v>
      </c>
      <c r="Y108" s="22">
        <v>60101216.030000001</v>
      </c>
      <c r="Z108" s="22">
        <v>123482066.61999999</v>
      </c>
      <c r="AA108" s="22">
        <v>150710092.76999998</v>
      </c>
      <c r="AB108" s="22">
        <v>135515036.85000002</v>
      </c>
      <c r="AC108" s="22">
        <v>175178210.90000001</v>
      </c>
      <c r="AD108" s="22">
        <v>221512392.48000002</v>
      </c>
      <c r="AE108" s="22">
        <v>184152149.28</v>
      </c>
      <c r="AF108" s="22">
        <v>258227485.73999998</v>
      </c>
      <c r="AG108" s="22">
        <v>204170240.38999999</v>
      </c>
      <c r="AH108" s="22">
        <v>275852737</v>
      </c>
      <c r="AI108" s="22">
        <v>371896115.34000003</v>
      </c>
      <c r="AJ108" s="22">
        <v>353190705.35000002</v>
      </c>
      <c r="AK108" s="22">
        <v>363351939.59000003</v>
      </c>
      <c r="AL108" s="22">
        <v>446044230.91999996</v>
      </c>
      <c r="AM108" s="22">
        <v>419511864.13729757</v>
      </c>
      <c r="AN108" s="22">
        <v>418086158.20483696</v>
      </c>
      <c r="AO108" s="22">
        <v>543823818.69000006</v>
      </c>
      <c r="AP108" s="22">
        <v>543614252.18688846</v>
      </c>
      <c r="AQ108" s="22">
        <v>524669857.18000001</v>
      </c>
    </row>
    <row r="109" spans="2:43" ht="14" thickBot="1" x14ac:dyDescent="0.35">
      <c r="B109" s="23" t="s">
        <v>48</v>
      </c>
      <c r="C109" s="24">
        <v>2931968821.497087</v>
      </c>
      <c r="D109" s="24">
        <v>4095884805.0475988</v>
      </c>
      <c r="E109" s="24">
        <v>1977518591.7747171</v>
      </c>
      <c r="F109" s="24">
        <v>2671386504.006392</v>
      </c>
      <c r="G109" s="24">
        <v>2959802040.2454038</v>
      </c>
      <c r="H109" s="24">
        <v>3463865336.8592448</v>
      </c>
      <c r="I109" s="24">
        <v>4251132255.2980671</v>
      </c>
      <c r="J109" s="24">
        <v>4864852999.1645107</v>
      </c>
      <c r="K109" s="24">
        <v>3685792325.0977163</v>
      </c>
      <c r="L109" s="24">
        <f t="shared" ref="L109:Q109" si="13">SUM(L99:L108)</f>
        <v>4598307441.3000002</v>
      </c>
      <c r="M109" s="24">
        <f t="shared" si="13"/>
        <v>5863619782.3000002</v>
      </c>
      <c r="N109" s="24">
        <f t="shared" si="13"/>
        <v>6252544117.6999998</v>
      </c>
      <c r="O109" s="24">
        <f t="shared" si="13"/>
        <v>14676300390</v>
      </c>
      <c r="P109" s="24">
        <f t="shared" si="13"/>
        <v>5808230390</v>
      </c>
      <c r="Q109" s="24">
        <f t="shared" si="13"/>
        <v>4807961091.1100006</v>
      </c>
      <c r="R109" s="24">
        <f t="shared" ref="R109" si="14">SUM(R99:R108)</f>
        <v>6994319908.5199995</v>
      </c>
      <c r="S109" s="24">
        <f t="shared" ref="S109:Y109" si="15">SUM(S99:S108)</f>
        <v>6563139622</v>
      </c>
      <c r="T109" s="24">
        <f t="shared" si="15"/>
        <v>4781465458.4000006</v>
      </c>
      <c r="U109" s="24">
        <f t="shared" si="15"/>
        <v>6525905529.5</v>
      </c>
      <c r="V109" s="24">
        <f t="shared" si="15"/>
        <v>11859685798.199999</v>
      </c>
      <c r="W109" s="24">
        <f t="shared" si="15"/>
        <v>9174121891.7399998</v>
      </c>
      <c r="X109" s="24">
        <f t="shared" si="15"/>
        <v>14495812513.482401</v>
      </c>
      <c r="Y109" s="24">
        <f t="shared" si="15"/>
        <v>9969788387.7199974</v>
      </c>
      <c r="Z109" s="24">
        <f t="shared" ref="Z109" si="16">SUM(Z99:Z108)</f>
        <v>8712712405.8200016</v>
      </c>
      <c r="AA109" s="24">
        <v>7937395977.2199984</v>
      </c>
      <c r="AB109" s="24">
        <v>10512535028.780003</v>
      </c>
      <c r="AC109" s="24">
        <v>15479003939.74</v>
      </c>
      <c r="AD109" s="24">
        <v>14177883481.49</v>
      </c>
      <c r="AE109" s="24">
        <v>12265612082.360615</v>
      </c>
      <c r="AF109" s="24">
        <v>14330966697.779999</v>
      </c>
      <c r="AG109" s="24">
        <v>15137675867.029999</v>
      </c>
      <c r="AH109" s="24">
        <v>15719472510.59</v>
      </c>
      <c r="AI109" s="24">
        <v>17656504756.43</v>
      </c>
      <c r="AJ109" s="24">
        <v>20423587702.589989</v>
      </c>
      <c r="AK109" s="24">
        <v>19836116723.409996</v>
      </c>
      <c r="AL109" s="24">
        <v>21634104123.860001</v>
      </c>
      <c r="AM109" s="24">
        <v>23693550907.024521</v>
      </c>
      <c r="AN109" s="24">
        <v>24549462381.69701</v>
      </c>
      <c r="AO109" s="24">
        <v>39262080994.579979</v>
      </c>
      <c r="AP109" s="24">
        <v>31893382558.083195</v>
      </c>
      <c r="AQ109" s="24">
        <v>23452052541.669998</v>
      </c>
    </row>
    <row r="110" spans="2:43" x14ac:dyDescent="0.25">
      <c r="O110" s="44">
        <f t="shared" ref="O110:Q110" si="17">O80-O109</f>
        <v>6</v>
      </c>
      <c r="P110" s="44">
        <f t="shared" si="17"/>
        <v>-1268</v>
      </c>
      <c r="Q110" s="44">
        <f t="shared" si="17"/>
        <v>-110.17000102996826</v>
      </c>
      <c r="R110" s="44">
        <f>R80-R109</f>
        <v>-5260.0099992752075</v>
      </c>
      <c r="S110" s="44">
        <f t="shared" ref="S110:T110" si="18">S80-S109</f>
        <v>-7717.8999996185303</v>
      </c>
      <c r="T110" s="44">
        <f t="shared" si="18"/>
        <v>-29.200000762939453</v>
      </c>
      <c r="U110" s="12"/>
      <c r="Y110" s="10">
        <f>Y80-Y109</f>
        <v>0</v>
      </c>
      <c r="Z110" s="10">
        <f>Z80-Z109</f>
        <v>0</v>
      </c>
    </row>
    <row r="111" spans="2:43" x14ac:dyDescent="0.25">
      <c r="O111" s="13"/>
      <c r="P111" s="13"/>
      <c r="Q111" s="13"/>
      <c r="R111" s="13"/>
      <c r="S111" s="13"/>
    </row>
    <row r="113" spans="2:43" ht="14" thickBot="1" x14ac:dyDescent="0.3">
      <c r="B113" s="25" t="s">
        <v>83</v>
      </c>
    </row>
    <row r="114" spans="2:43" ht="14" thickBot="1" x14ac:dyDescent="0.35">
      <c r="B114" s="4"/>
      <c r="C114" s="27" t="s">
        <v>19</v>
      </c>
      <c r="D114" s="27" t="s">
        <v>20</v>
      </c>
      <c r="E114" s="27" t="s">
        <v>21</v>
      </c>
      <c r="F114" s="27" t="s">
        <v>22</v>
      </c>
      <c r="G114" s="27" t="s">
        <v>23</v>
      </c>
      <c r="H114" s="27" t="s">
        <v>24</v>
      </c>
      <c r="I114" s="27" t="s">
        <v>25</v>
      </c>
      <c r="J114" s="27" t="s">
        <v>26</v>
      </c>
      <c r="K114" s="31" t="s">
        <v>27</v>
      </c>
      <c r="L114" s="31" t="s">
        <v>28</v>
      </c>
      <c r="M114" s="31" t="s">
        <v>29</v>
      </c>
      <c r="N114" s="31" t="s">
        <v>30</v>
      </c>
      <c r="O114" s="31" t="s">
        <v>31</v>
      </c>
      <c r="P114" s="31" t="s">
        <v>32</v>
      </c>
      <c r="Q114" s="31" t="s">
        <v>33</v>
      </c>
      <c r="R114" s="31" t="s">
        <v>34</v>
      </c>
      <c r="S114" s="31" t="s">
        <v>35</v>
      </c>
      <c r="T114" s="31" t="s">
        <v>36</v>
      </c>
      <c r="U114" s="20" t="s">
        <v>37</v>
      </c>
      <c r="V114" s="20" t="s">
        <v>38</v>
      </c>
      <c r="W114" s="20" t="s">
        <v>39</v>
      </c>
      <c r="X114" s="20" t="s">
        <v>40</v>
      </c>
      <c r="Y114" s="20" t="s">
        <v>41</v>
      </c>
      <c r="Z114" s="20" t="s">
        <v>42</v>
      </c>
      <c r="AA114" s="20" t="s">
        <v>234</v>
      </c>
      <c r="AB114" s="20" t="s">
        <v>235</v>
      </c>
      <c r="AC114" s="20" t="s">
        <v>236</v>
      </c>
      <c r="AD114" s="20" t="s">
        <v>237</v>
      </c>
      <c r="AE114" s="20" t="s">
        <v>238</v>
      </c>
      <c r="AF114" s="20" t="s">
        <v>239</v>
      </c>
      <c r="AG114" s="20" t="s">
        <v>279</v>
      </c>
      <c r="AH114" s="20" t="s">
        <v>280</v>
      </c>
      <c r="AI114" s="20" t="s">
        <v>281</v>
      </c>
      <c r="AJ114" s="20" t="s">
        <v>282</v>
      </c>
      <c r="AK114" s="20" t="s">
        <v>283</v>
      </c>
      <c r="AL114" s="20" t="s">
        <v>284</v>
      </c>
      <c r="AM114" s="20" t="s">
        <v>286</v>
      </c>
      <c r="AN114" s="20" t="s">
        <v>287</v>
      </c>
      <c r="AO114" s="20" t="s">
        <v>288</v>
      </c>
      <c r="AP114" s="20" t="s">
        <v>293</v>
      </c>
      <c r="AQ114" s="20" t="s">
        <v>296</v>
      </c>
    </row>
    <row r="115" spans="2:43" ht="13.5" x14ac:dyDescent="0.3">
      <c r="B115" s="21" t="s">
        <v>73</v>
      </c>
      <c r="C115" s="22">
        <v>10204.7528245913</v>
      </c>
      <c r="D115" s="22">
        <v>12860.535654547901</v>
      </c>
      <c r="E115" s="22">
        <v>17640</v>
      </c>
      <c r="F115" s="22">
        <v>20331</v>
      </c>
      <c r="G115" s="22">
        <v>25166</v>
      </c>
      <c r="H115" s="22">
        <v>39690</v>
      </c>
      <c r="I115" s="22">
        <v>52039</v>
      </c>
      <c r="J115" s="22">
        <v>70605</v>
      </c>
      <c r="K115" s="22">
        <v>87198</v>
      </c>
      <c r="L115" s="22">
        <v>92905</v>
      </c>
      <c r="M115" s="22">
        <v>129338</v>
      </c>
      <c r="N115" s="22">
        <v>138007</v>
      </c>
      <c r="O115" s="22">
        <v>155014</v>
      </c>
      <c r="P115" s="22">
        <v>163799</v>
      </c>
      <c r="Q115" s="22">
        <v>167497</v>
      </c>
      <c r="R115" s="22">
        <v>110009</v>
      </c>
      <c r="S115" s="22">
        <v>80343</v>
      </c>
      <c r="T115" s="22">
        <v>65180</v>
      </c>
      <c r="U115" s="22">
        <v>60615</v>
      </c>
      <c r="V115" s="22">
        <v>80595</v>
      </c>
      <c r="W115" s="22">
        <v>102192</v>
      </c>
      <c r="X115" s="22">
        <v>94484</v>
      </c>
      <c r="Y115" s="22">
        <v>83146</v>
      </c>
      <c r="Z115" s="22">
        <v>78696</v>
      </c>
      <c r="AA115" s="22">
        <v>61568</v>
      </c>
      <c r="AB115" s="22">
        <v>67608</v>
      </c>
      <c r="AC115" s="22">
        <v>159528</v>
      </c>
      <c r="AD115" s="22">
        <v>183946</v>
      </c>
      <c r="AE115" s="22">
        <v>80758</v>
      </c>
      <c r="AF115" s="22">
        <v>181848</v>
      </c>
      <c r="AG115" s="22">
        <v>78850</v>
      </c>
      <c r="AH115" s="22">
        <v>90020</v>
      </c>
      <c r="AI115" s="22">
        <v>188172</v>
      </c>
      <c r="AJ115" s="22">
        <v>190188</v>
      </c>
      <c r="AK115" s="22">
        <v>184122</v>
      </c>
      <c r="AL115" s="22">
        <v>192357</v>
      </c>
      <c r="AM115" s="22">
        <v>187607</v>
      </c>
      <c r="AN115" s="22">
        <v>205621</v>
      </c>
      <c r="AO115" s="22">
        <v>258901</v>
      </c>
      <c r="AP115" s="22">
        <v>306635</v>
      </c>
      <c r="AQ115" s="22">
        <v>277777</v>
      </c>
    </row>
    <row r="116" spans="2:43" ht="13.5" x14ac:dyDescent="0.3">
      <c r="B116" s="21" t="s">
        <v>74</v>
      </c>
      <c r="C116" s="22">
        <v>32639.1353699846</v>
      </c>
      <c r="D116" s="22">
        <v>66255.151808201801</v>
      </c>
      <c r="E116" s="22">
        <v>77012</v>
      </c>
      <c r="F116" s="22">
        <v>101087</v>
      </c>
      <c r="G116" s="22">
        <v>134727</v>
      </c>
      <c r="H116" s="22">
        <v>241954.96377999999</v>
      </c>
      <c r="I116" s="22">
        <v>350166</v>
      </c>
      <c r="J116" s="22">
        <v>453407</v>
      </c>
      <c r="K116" s="22">
        <v>578604</v>
      </c>
      <c r="L116" s="22">
        <v>526208</v>
      </c>
      <c r="M116" s="22">
        <v>555089</v>
      </c>
      <c r="N116" s="22">
        <v>417918</v>
      </c>
      <c r="O116" s="22">
        <v>467737</v>
      </c>
      <c r="P116" s="22">
        <v>439696</v>
      </c>
      <c r="Q116" s="22">
        <v>410634</v>
      </c>
      <c r="R116" s="22">
        <v>322906</v>
      </c>
      <c r="S116" s="22">
        <v>265921</v>
      </c>
      <c r="T116" s="22">
        <v>232374</v>
      </c>
      <c r="U116" s="22">
        <v>224251</v>
      </c>
      <c r="V116" s="22">
        <v>268104</v>
      </c>
      <c r="W116" s="22">
        <v>312394</v>
      </c>
      <c r="X116" s="22">
        <v>265552</v>
      </c>
      <c r="Y116" s="22">
        <v>214069</v>
      </c>
      <c r="Z116" s="22">
        <v>198299</v>
      </c>
      <c r="AA116" s="22">
        <v>251341</v>
      </c>
      <c r="AB116" s="22">
        <v>277908</v>
      </c>
      <c r="AC116" s="22">
        <v>434780</v>
      </c>
      <c r="AD116" s="22">
        <v>453664</v>
      </c>
      <c r="AE116" s="22">
        <v>275776</v>
      </c>
      <c r="AF116" s="22">
        <v>381527</v>
      </c>
      <c r="AG116" s="22">
        <v>248615</v>
      </c>
      <c r="AH116" s="22">
        <v>271726</v>
      </c>
      <c r="AI116" s="22">
        <v>422027</v>
      </c>
      <c r="AJ116" s="22">
        <v>455476</v>
      </c>
      <c r="AK116" s="22">
        <v>436087</v>
      </c>
      <c r="AL116" s="22">
        <v>438275</v>
      </c>
      <c r="AM116" s="22">
        <v>457408</v>
      </c>
      <c r="AN116" s="22">
        <v>556584</v>
      </c>
      <c r="AO116" s="22">
        <v>756911</v>
      </c>
      <c r="AP116" s="22">
        <v>956687</v>
      </c>
      <c r="AQ116" s="22">
        <v>1006081</v>
      </c>
    </row>
    <row r="117" spans="2:43" ht="13.5" x14ac:dyDescent="0.3">
      <c r="B117" s="21" t="s">
        <v>75</v>
      </c>
      <c r="C117" s="22">
        <v>3597.9294325569649</v>
      </c>
      <c r="D117" s="22">
        <v>5156.60879011016</v>
      </c>
      <c r="E117" s="22">
        <v>5651</v>
      </c>
      <c r="F117" s="22">
        <v>6808</v>
      </c>
      <c r="G117" s="22">
        <v>9388</v>
      </c>
      <c r="H117" s="22">
        <v>14785</v>
      </c>
      <c r="I117" s="22">
        <v>20074</v>
      </c>
      <c r="J117" s="22">
        <v>24777</v>
      </c>
      <c r="K117" s="22">
        <v>34151</v>
      </c>
      <c r="L117" s="22">
        <v>40250</v>
      </c>
      <c r="M117" s="22">
        <v>57254</v>
      </c>
      <c r="N117" s="22">
        <v>68312</v>
      </c>
      <c r="O117" s="22">
        <v>77460</v>
      </c>
      <c r="P117" s="22">
        <v>88881</v>
      </c>
      <c r="Q117" s="22">
        <v>92891</v>
      </c>
      <c r="R117" s="22">
        <v>53874</v>
      </c>
      <c r="S117" s="22">
        <v>39792</v>
      </c>
      <c r="T117" s="22">
        <v>31893</v>
      </c>
      <c r="U117" s="22">
        <v>29176</v>
      </c>
      <c r="V117" s="22">
        <v>40478</v>
      </c>
      <c r="W117" s="22">
        <v>54303</v>
      </c>
      <c r="X117" s="22">
        <v>53353</v>
      </c>
      <c r="Y117" s="22">
        <v>49957</v>
      </c>
      <c r="Z117" s="22">
        <v>46485</v>
      </c>
      <c r="AA117" s="22">
        <v>32331</v>
      </c>
      <c r="AB117" s="22">
        <v>33084</v>
      </c>
      <c r="AC117" s="22">
        <v>93904</v>
      </c>
      <c r="AD117" s="22">
        <v>105081</v>
      </c>
      <c r="AE117" s="22">
        <v>40718</v>
      </c>
      <c r="AF117" s="22">
        <v>112085</v>
      </c>
      <c r="AG117" s="22">
        <v>44328</v>
      </c>
      <c r="AH117" s="22">
        <v>49839</v>
      </c>
      <c r="AI117" s="22">
        <v>115983</v>
      </c>
      <c r="AJ117" s="22">
        <v>112717</v>
      </c>
      <c r="AK117" s="22">
        <v>113180</v>
      </c>
      <c r="AL117" s="22">
        <v>118477</v>
      </c>
      <c r="AM117" s="22">
        <v>124615</v>
      </c>
      <c r="AN117" s="22">
        <v>125219</v>
      </c>
      <c r="AO117" s="22">
        <v>153205</v>
      </c>
      <c r="AP117" s="22">
        <v>180503</v>
      </c>
      <c r="AQ117" s="22">
        <v>165392</v>
      </c>
    </row>
    <row r="118" spans="2:43" ht="13.5" x14ac:dyDescent="0.3">
      <c r="B118" s="21" t="s">
        <v>76</v>
      </c>
      <c r="C118" s="22">
        <v>3154.8380988449162</v>
      </c>
      <c r="D118" s="22">
        <v>5043.5705112183496</v>
      </c>
      <c r="E118" s="22">
        <v>5182</v>
      </c>
      <c r="F118" s="22">
        <v>37559</v>
      </c>
      <c r="G118" s="22">
        <v>16838</v>
      </c>
      <c r="H118" s="22">
        <v>31066</v>
      </c>
      <c r="I118" s="22">
        <v>22492</v>
      </c>
      <c r="J118" s="22">
        <v>26316</v>
      </c>
      <c r="K118" s="22">
        <v>31807</v>
      </c>
      <c r="L118" s="22">
        <v>34060</v>
      </c>
      <c r="M118" s="22">
        <v>48212</v>
      </c>
      <c r="N118" s="22">
        <v>48688</v>
      </c>
      <c r="O118" s="22">
        <v>47221</v>
      </c>
      <c r="P118" s="22">
        <v>56452</v>
      </c>
      <c r="Q118" s="22">
        <v>58340</v>
      </c>
      <c r="R118" s="22">
        <v>35677</v>
      </c>
      <c r="S118" s="22">
        <v>26602</v>
      </c>
      <c r="T118" s="22">
        <v>23909</v>
      </c>
      <c r="U118" s="22">
        <v>24069</v>
      </c>
      <c r="V118" s="22">
        <v>30402</v>
      </c>
      <c r="W118" s="22">
        <v>40928</v>
      </c>
      <c r="X118" s="22">
        <v>40908</v>
      </c>
      <c r="Y118" s="22">
        <v>37135</v>
      </c>
      <c r="Z118" s="22">
        <v>43712</v>
      </c>
      <c r="AA118" s="22">
        <v>33157</v>
      </c>
      <c r="AB118" s="22">
        <v>31994</v>
      </c>
      <c r="AC118" s="22">
        <v>114956</v>
      </c>
      <c r="AD118" s="22">
        <v>163758</v>
      </c>
      <c r="AE118" s="22">
        <v>84893</v>
      </c>
      <c r="AF118" s="22">
        <v>136393</v>
      </c>
      <c r="AG118" s="22">
        <v>65768</v>
      </c>
      <c r="AH118" s="22">
        <v>70537</v>
      </c>
      <c r="AI118" s="22">
        <v>126845</v>
      </c>
      <c r="AJ118" s="22">
        <v>90656</v>
      </c>
      <c r="AK118" s="22">
        <v>86714</v>
      </c>
      <c r="AL118" s="22">
        <v>90202</v>
      </c>
      <c r="AM118" s="22">
        <v>86598</v>
      </c>
      <c r="AN118" s="22">
        <v>92785</v>
      </c>
      <c r="AO118" s="22">
        <v>110747</v>
      </c>
      <c r="AP118" s="22">
        <v>120393</v>
      </c>
      <c r="AQ118" s="22">
        <v>109971</v>
      </c>
    </row>
    <row r="119" spans="2:43" ht="13.5" x14ac:dyDescent="0.3">
      <c r="B119" s="21" t="s">
        <v>77</v>
      </c>
      <c r="C119" s="22">
        <v>23011.542195291302</v>
      </c>
      <c r="D119" s="22">
        <v>41389.564243554501</v>
      </c>
      <c r="E119" s="22">
        <v>46019</v>
      </c>
      <c r="F119" s="22">
        <v>29137</v>
      </c>
      <c r="G119" s="22">
        <v>70553</v>
      </c>
      <c r="H119" s="22">
        <v>118618.01954000001</v>
      </c>
      <c r="I119" s="22">
        <v>167910</v>
      </c>
      <c r="J119" s="22">
        <v>215013</v>
      </c>
      <c r="K119" s="22">
        <v>284974</v>
      </c>
      <c r="L119" s="22">
        <v>345030</v>
      </c>
      <c r="M119" s="22">
        <v>571813</v>
      </c>
      <c r="N119" s="22">
        <v>699817</v>
      </c>
      <c r="O119" s="22">
        <v>717020</v>
      </c>
      <c r="P119" s="22">
        <v>831247</v>
      </c>
      <c r="Q119" s="22">
        <v>790791</v>
      </c>
      <c r="R119" s="22">
        <v>412609</v>
      </c>
      <c r="S119" s="22">
        <v>285412</v>
      </c>
      <c r="T119" s="22">
        <v>210880</v>
      </c>
      <c r="U119" s="22">
        <v>196808</v>
      </c>
      <c r="V119" s="22">
        <v>285428</v>
      </c>
      <c r="W119" s="22">
        <v>425649</v>
      </c>
      <c r="X119" s="22">
        <v>419562</v>
      </c>
      <c r="Y119" s="22">
        <v>378871</v>
      </c>
      <c r="Z119" s="22">
        <v>444172</v>
      </c>
      <c r="AA119" s="22">
        <v>177512</v>
      </c>
      <c r="AB119" s="22">
        <v>193365</v>
      </c>
      <c r="AC119" s="22">
        <v>450614</v>
      </c>
      <c r="AD119" s="22">
        <v>471836</v>
      </c>
      <c r="AE119" s="22">
        <v>203749</v>
      </c>
      <c r="AF119" s="22">
        <v>504112</v>
      </c>
      <c r="AG119" s="22">
        <v>239978</v>
      </c>
      <c r="AH119" s="22">
        <v>275463</v>
      </c>
      <c r="AI119" s="22">
        <v>649177</v>
      </c>
      <c r="AJ119" s="22">
        <v>1332284</v>
      </c>
      <c r="AK119" s="22">
        <v>1016386</v>
      </c>
      <c r="AL119" s="22">
        <v>1008088</v>
      </c>
      <c r="AM119" s="22">
        <v>1095274</v>
      </c>
      <c r="AN119" s="22">
        <v>1203976</v>
      </c>
      <c r="AO119" s="22">
        <v>1206945</v>
      </c>
      <c r="AP119" s="22">
        <v>1521851</v>
      </c>
      <c r="AQ119" s="22">
        <v>1510747</v>
      </c>
    </row>
    <row r="120" spans="2:43" ht="13.5" x14ac:dyDescent="0.3">
      <c r="B120" s="21" t="s">
        <v>78</v>
      </c>
      <c r="C120" s="22">
        <v>3580.7389804119598</v>
      </c>
      <c r="D120" s="22">
        <v>9896.8479610866507</v>
      </c>
      <c r="E120" s="22">
        <v>11593</v>
      </c>
      <c r="F120" s="22">
        <v>13061</v>
      </c>
      <c r="G120" s="22">
        <v>15065</v>
      </c>
      <c r="H120" s="22">
        <v>23103</v>
      </c>
      <c r="I120" s="22">
        <v>25545</v>
      </c>
      <c r="J120" s="22">
        <v>36050</v>
      </c>
      <c r="K120" s="22">
        <v>41653</v>
      </c>
      <c r="L120" s="22">
        <v>41158</v>
      </c>
      <c r="M120" s="22">
        <v>49576</v>
      </c>
      <c r="N120" s="22">
        <v>41386</v>
      </c>
      <c r="O120" s="22">
        <v>45529</v>
      </c>
      <c r="P120" s="22">
        <v>51836</v>
      </c>
      <c r="Q120" s="22">
        <v>53750</v>
      </c>
      <c r="R120" s="22">
        <v>36364</v>
      </c>
      <c r="S120" s="22">
        <v>27513</v>
      </c>
      <c r="T120" s="22">
        <v>24292</v>
      </c>
      <c r="U120" s="22">
        <v>23014</v>
      </c>
      <c r="V120" s="22">
        <v>26436</v>
      </c>
      <c r="W120" s="22">
        <v>34982</v>
      </c>
      <c r="X120" s="22">
        <v>32484</v>
      </c>
      <c r="Y120" s="22">
        <v>27379</v>
      </c>
      <c r="Z120" s="22">
        <v>25641</v>
      </c>
      <c r="AA120" s="22">
        <v>23462</v>
      </c>
      <c r="AB120" s="22">
        <v>25901</v>
      </c>
      <c r="AC120" s="22">
        <v>66817</v>
      </c>
      <c r="AD120" s="22">
        <v>74516</v>
      </c>
      <c r="AE120" s="22">
        <v>27497</v>
      </c>
      <c r="AF120" s="22">
        <v>75867</v>
      </c>
      <c r="AG120" s="22">
        <v>28662</v>
      </c>
      <c r="AH120" s="22">
        <v>30660</v>
      </c>
      <c r="AI120" s="22">
        <v>75832</v>
      </c>
      <c r="AJ120" s="22">
        <v>71132</v>
      </c>
      <c r="AK120" s="22">
        <v>67008</v>
      </c>
      <c r="AL120" s="22">
        <v>70034</v>
      </c>
      <c r="AM120" s="22">
        <v>68573</v>
      </c>
      <c r="AN120" s="22">
        <v>74238</v>
      </c>
      <c r="AO120" s="22">
        <v>88804</v>
      </c>
      <c r="AP120" s="22">
        <v>98033</v>
      </c>
      <c r="AQ120" s="22">
        <v>88433</v>
      </c>
    </row>
    <row r="121" spans="2:43" ht="13.5" x14ac:dyDescent="0.3">
      <c r="B121" s="21" t="s">
        <v>79</v>
      </c>
      <c r="C121" s="22">
        <v>4517.3820193986794</v>
      </c>
      <c r="D121" s="22">
        <v>9311.9553957664393</v>
      </c>
      <c r="E121" s="22">
        <v>9783</v>
      </c>
      <c r="F121" s="22">
        <v>12194</v>
      </c>
      <c r="G121" s="22">
        <v>15660</v>
      </c>
      <c r="H121" s="22">
        <v>25622</v>
      </c>
      <c r="I121" s="22">
        <v>33470</v>
      </c>
      <c r="J121" s="22">
        <v>39573</v>
      </c>
      <c r="K121" s="22">
        <v>47382</v>
      </c>
      <c r="L121" s="22">
        <v>48204</v>
      </c>
      <c r="M121" s="22">
        <v>59436</v>
      </c>
      <c r="N121" s="22">
        <v>54272</v>
      </c>
      <c r="O121" s="22">
        <v>66539</v>
      </c>
      <c r="P121" s="22">
        <v>66335</v>
      </c>
      <c r="Q121" s="22">
        <v>73023</v>
      </c>
      <c r="R121" s="22">
        <v>45566</v>
      </c>
      <c r="S121" s="22">
        <v>32778</v>
      </c>
      <c r="T121" s="22">
        <v>29747</v>
      </c>
      <c r="U121" s="22">
        <v>30091</v>
      </c>
      <c r="V121" s="22">
        <v>36949</v>
      </c>
      <c r="W121" s="22">
        <v>48943</v>
      </c>
      <c r="X121" s="22">
        <v>46548</v>
      </c>
      <c r="Y121" s="22">
        <v>40669</v>
      </c>
      <c r="Z121" s="22">
        <v>36081</v>
      </c>
      <c r="AA121" s="22">
        <v>29708</v>
      </c>
      <c r="AB121" s="22">
        <v>32243</v>
      </c>
      <c r="AC121" s="22">
        <v>81185</v>
      </c>
      <c r="AD121" s="22">
        <v>91152</v>
      </c>
      <c r="AE121" s="22">
        <v>36170</v>
      </c>
      <c r="AF121" s="22">
        <v>95772</v>
      </c>
      <c r="AG121" s="22">
        <v>38468</v>
      </c>
      <c r="AH121" s="22">
        <v>43556</v>
      </c>
      <c r="AI121" s="22">
        <v>100366</v>
      </c>
      <c r="AJ121" s="22">
        <v>95488</v>
      </c>
      <c r="AK121" s="22">
        <v>91364</v>
      </c>
      <c r="AL121" s="22">
        <v>98495</v>
      </c>
      <c r="AM121" s="22">
        <v>98838</v>
      </c>
      <c r="AN121" s="22">
        <v>105524</v>
      </c>
      <c r="AO121" s="22">
        <v>123521</v>
      </c>
      <c r="AP121" s="22">
        <v>173275</v>
      </c>
      <c r="AQ121" s="22">
        <v>160319</v>
      </c>
    </row>
    <row r="122" spans="2:43" ht="13.5" x14ac:dyDescent="0.3">
      <c r="B122" s="21" t="s">
        <v>80</v>
      </c>
      <c r="C122" s="22">
        <v>4032.8189947190103</v>
      </c>
      <c r="D122" s="22">
        <v>9679.6996904619991</v>
      </c>
      <c r="E122" s="22">
        <v>10698</v>
      </c>
      <c r="F122" s="22">
        <v>15022</v>
      </c>
      <c r="G122" s="22">
        <v>18574</v>
      </c>
      <c r="H122" s="22">
        <v>31546</v>
      </c>
      <c r="I122" s="22">
        <v>44335</v>
      </c>
      <c r="J122" s="22">
        <v>54903</v>
      </c>
      <c r="K122" s="22">
        <v>73564</v>
      </c>
      <c r="L122" s="22">
        <v>73259</v>
      </c>
      <c r="M122" s="22">
        <v>90048</v>
      </c>
      <c r="N122" s="22">
        <v>75939</v>
      </c>
      <c r="O122" s="22">
        <v>88919</v>
      </c>
      <c r="P122" s="22">
        <v>87137</v>
      </c>
      <c r="Q122" s="22">
        <v>85667</v>
      </c>
      <c r="R122" s="22">
        <v>69469</v>
      </c>
      <c r="S122" s="22">
        <v>53951</v>
      </c>
      <c r="T122" s="22">
        <v>49160</v>
      </c>
      <c r="U122" s="22">
        <v>52263</v>
      </c>
      <c r="V122" s="22">
        <v>62999</v>
      </c>
      <c r="W122" s="22">
        <v>70318</v>
      </c>
      <c r="X122" s="22">
        <v>63931</v>
      </c>
      <c r="Y122" s="22">
        <v>54963</v>
      </c>
      <c r="Z122" s="22">
        <v>54978</v>
      </c>
      <c r="AA122" s="22">
        <v>64032</v>
      </c>
      <c r="AB122" s="22">
        <v>72131</v>
      </c>
      <c r="AC122" s="22">
        <v>124879</v>
      </c>
      <c r="AD122" s="22">
        <v>135491</v>
      </c>
      <c r="AE122" s="22">
        <v>76270</v>
      </c>
      <c r="AF122" s="22">
        <v>124667</v>
      </c>
      <c r="AG122" s="22">
        <v>66077</v>
      </c>
      <c r="AH122" s="22">
        <v>76107</v>
      </c>
      <c r="AI122" s="22">
        <v>133612</v>
      </c>
      <c r="AJ122" s="22">
        <v>136724</v>
      </c>
      <c r="AK122" s="22">
        <v>128930</v>
      </c>
      <c r="AL122" s="22">
        <v>144793</v>
      </c>
      <c r="AM122" s="22">
        <v>151028</v>
      </c>
      <c r="AN122" s="22">
        <v>195074</v>
      </c>
      <c r="AO122" s="22">
        <v>201622</v>
      </c>
      <c r="AP122" s="22">
        <v>207420</v>
      </c>
      <c r="AQ122" s="22">
        <v>212614</v>
      </c>
    </row>
    <row r="123" spans="2:43" ht="13.5" x14ac:dyDescent="0.3">
      <c r="B123" s="21" t="s">
        <v>81</v>
      </c>
      <c r="C123" s="22">
        <v>7350.6432493845896</v>
      </c>
      <c r="D123" s="22">
        <v>13341.417549458791</v>
      </c>
      <c r="E123" s="22">
        <v>13136</v>
      </c>
      <c r="F123" s="22">
        <v>16353</v>
      </c>
      <c r="G123" s="22">
        <v>18871</v>
      </c>
      <c r="H123" s="22">
        <v>25306.95</v>
      </c>
      <c r="I123" s="22">
        <v>33840</v>
      </c>
      <c r="J123" s="22">
        <v>41695</v>
      </c>
      <c r="K123" s="22">
        <v>49895</v>
      </c>
      <c r="L123" s="22">
        <v>61629</v>
      </c>
      <c r="M123" s="22">
        <v>90849</v>
      </c>
      <c r="N123" s="22">
        <v>111871</v>
      </c>
      <c r="O123" s="22">
        <v>120104</v>
      </c>
      <c r="P123" s="22">
        <v>159442</v>
      </c>
      <c r="Q123" s="22">
        <v>159877</v>
      </c>
      <c r="R123" s="22">
        <v>93807</v>
      </c>
      <c r="S123" s="22">
        <v>67879</v>
      </c>
      <c r="T123" s="22">
        <v>53313</v>
      </c>
      <c r="U123" s="22">
        <v>53210</v>
      </c>
      <c r="V123" s="22">
        <v>68908</v>
      </c>
      <c r="W123" s="22">
        <v>97094</v>
      </c>
      <c r="X123" s="22">
        <v>96847</v>
      </c>
      <c r="Y123" s="22">
        <v>85481</v>
      </c>
      <c r="Z123" s="22">
        <v>76568</v>
      </c>
      <c r="AA123" s="22">
        <v>46658</v>
      </c>
      <c r="AB123" s="22">
        <v>49397</v>
      </c>
      <c r="AC123" s="22">
        <v>144469</v>
      </c>
      <c r="AD123" s="22">
        <v>159988</v>
      </c>
      <c r="AE123" s="22">
        <v>55291</v>
      </c>
      <c r="AF123" s="22">
        <v>167551</v>
      </c>
      <c r="AG123" s="22">
        <v>64254</v>
      </c>
      <c r="AH123" s="22">
        <v>77790</v>
      </c>
      <c r="AI123" s="22">
        <v>188538</v>
      </c>
      <c r="AJ123" s="22">
        <v>186630</v>
      </c>
      <c r="AK123" s="22">
        <v>187997</v>
      </c>
      <c r="AL123" s="22">
        <v>193291</v>
      </c>
      <c r="AM123" s="22">
        <v>189224</v>
      </c>
      <c r="AN123" s="22">
        <v>200285</v>
      </c>
      <c r="AO123" s="22">
        <v>234507</v>
      </c>
      <c r="AP123" s="22">
        <v>258402</v>
      </c>
      <c r="AQ123" s="22">
        <v>237221</v>
      </c>
    </row>
    <row r="124" spans="2:43" ht="14" thickBot="1" x14ac:dyDescent="0.35">
      <c r="B124" s="21" t="s">
        <v>82</v>
      </c>
      <c r="C124" s="22">
        <v>2820.2188348166383</v>
      </c>
      <c r="D124" s="22">
        <v>3838.64839559341</v>
      </c>
      <c r="E124" s="22">
        <v>5401</v>
      </c>
      <c r="F124" s="22">
        <v>5762</v>
      </c>
      <c r="G124" s="22">
        <v>6067</v>
      </c>
      <c r="H124" s="22">
        <v>9002</v>
      </c>
      <c r="I124" s="22">
        <v>12260</v>
      </c>
      <c r="J124" s="22">
        <v>13606</v>
      </c>
      <c r="K124" s="22">
        <v>16859</v>
      </c>
      <c r="L124" s="22">
        <v>17925</v>
      </c>
      <c r="M124" s="22">
        <v>29459</v>
      </c>
      <c r="N124" s="22">
        <v>34691</v>
      </c>
      <c r="O124" s="22">
        <v>38914</v>
      </c>
      <c r="P124" s="22">
        <v>56446</v>
      </c>
      <c r="Q124" s="22">
        <v>54782</v>
      </c>
      <c r="R124" s="22">
        <v>34498</v>
      </c>
      <c r="S124" s="22">
        <v>27579</v>
      </c>
      <c r="T124" s="22">
        <v>23941</v>
      </c>
      <c r="U124" s="22">
        <v>22901.9</v>
      </c>
      <c r="V124" s="22">
        <v>27986</v>
      </c>
      <c r="W124" s="22">
        <v>36635</v>
      </c>
      <c r="X124" s="22">
        <v>33349</v>
      </c>
      <c r="Y124" s="22">
        <v>29144</v>
      </c>
      <c r="Z124" s="22">
        <v>28163</v>
      </c>
      <c r="AA124" s="22">
        <v>22893</v>
      </c>
      <c r="AB124" s="22">
        <v>22275</v>
      </c>
      <c r="AC124" s="22">
        <v>75370</v>
      </c>
      <c r="AD124" s="22">
        <v>86045</v>
      </c>
      <c r="AE124" s="22">
        <v>27512</v>
      </c>
      <c r="AF124" s="22">
        <v>92345</v>
      </c>
      <c r="AG124" s="22">
        <v>30058</v>
      </c>
      <c r="AH124" s="22">
        <v>34280</v>
      </c>
      <c r="AI124" s="22">
        <v>94520</v>
      </c>
      <c r="AJ124" s="22">
        <v>89018</v>
      </c>
      <c r="AK124" s="22">
        <v>87826</v>
      </c>
      <c r="AL124" s="22">
        <v>92278</v>
      </c>
      <c r="AM124" s="22">
        <v>89335</v>
      </c>
      <c r="AN124" s="22">
        <v>93676</v>
      </c>
      <c r="AO124" s="22">
        <v>109476</v>
      </c>
      <c r="AP124" s="22">
        <v>122225</v>
      </c>
      <c r="AQ124" s="22">
        <v>111282</v>
      </c>
    </row>
    <row r="125" spans="2:43" ht="14" thickBot="1" x14ac:dyDescent="0.35">
      <c r="B125" s="23" t="s">
        <v>48</v>
      </c>
      <c r="C125" s="24">
        <v>94910</v>
      </c>
      <c r="D125" s="24">
        <v>176774</v>
      </c>
      <c r="E125" s="24">
        <v>202115</v>
      </c>
      <c r="F125" s="24">
        <v>257314</v>
      </c>
      <c r="G125" s="24">
        <v>330909</v>
      </c>
      <c r="H125" s="24">
        <v>560693.93332000007</v>
      </c>
      <c r="I125" s="24">
        <v>762131</v>
      </c>
      <c r="J125" s="24">
        <v>975945</v>
      </c>
      <c r="K125" s="24">
        <v>1246087</v>
      </c>
      <c r="L125" s="24">
        <f>SUM(L115:L124)</f>
        <v>1280628</v>
      </c>
      <c r="M125" s="24">
        <f>SUM(M115:M124)</f>
        <v>1681074</v>
      </c>
      <c r="N125" s="24">
        <v>1690900.9999999998</v>
      </c>
      <c r="O125" s="24">
        <f t="shared" ref="O125:Y125" si="19">SUM(O115:O124)</f>
        <v>1824457</v>
      </c>
      <c r="P125" s="24">
        <f t="shared" si="19"/>
        <v>2001271</v>
      </c>
      <c r="Q125" s="24">
        <f t="shared" si="19"/>
        <v>1947252</v>
      </c>
      <c r="R125" s="24">
        <f t="shared" si="19"/>
        <v>1214779</v>
      </c>
      <c r="S125" s="24">
        <f t="shared" si="19"/>
        <v>907770</v>
      </c>
      <c r="T125" s="24">
        <f t="shared" si="19"/>
        <v>744689</v>
      </c>
      <c r="U125" s="24">
        <f t="shared" si="19"/>
        <v>716398.9</v>
      </c>
      <c r="V125" s="24">
        <f t="shared" si="19"/>
        <v>928285</v>
      </c>
      <c r="W125" s="24">
        <f t="shared" si="19"/>
        <v>1223438</v>
      </c>
      <c r="X125" s="24">
        <f t="shared" si="19"/>
        <v>1147018</v>
      </c>
      <c r="Y125" s="24">
        <f t="shared" si="19"/>
        <v>1000814</v>
      </c>
      <c r="Z125" s="24">
        <f t="shared" ref="Z125" si="20">SUM(Z115:Z124)</f>
        <v>1032795</v>
      </c>
      <c r="AA125" s="24">
        <v>742662</v>
      </c>
      <c r="AB125" s="24">
        <v>805906</v>
      </c>
      <c r="AC125" s="24">
        <v>1746502</v>
      </c>
      <c r="AD125" s="24">
        <v>1925477</v>
      </c>
      <c r="AE125" s="24">
        <v>908634</v>
      </c>
      <c r="AF125" s="24">
        <v>1872167</v>
      </c>
      <c r="AG125" s="24">
        <v>905058</v>
      </c>
      <c r="AH125" s="24">
        <v>1019978</v>
      </c>
      <c r="AI125" s="24">
        <v>2095072</v>
      </c>
      <c r="AJ125" s="24">
        <v>2760313</v>
      </c>
      <c r="AK125" s="24">
        <v>2399614</v>
      </c>
      <c r="AL125" s="24">
        <v>2446290</v>
      </c>
      <c r="AM125" s="24">
        <v>2548500</v>
      </c>
      <c r="AN125" s="24">
        <v>2852982</v>
      </c>
      <c r="AO125" s="24">
        <v>3244639</v>
      </c>
      <c r="AP125" s="24">
        <v>3945424</v>
      </c>
      <c r="AQ125" s="24">
        <v>3879837</v>
      </c>
    </row>
    <row r="128" spans="2:43" x14ac:dyDescent="0.25">
      <c r="S128" s="44">
        <f>S125-S93</f>
        <v>0</v>
      </c>
      <c r="T128" s="44">
        <f>T125-T93</f>
        <v>95</v>
      </c>
    </row>
    <row r="129" spans="2:43" ht="14" thickBot="1" x14ac:dyDescent="0.3">
      <c r="B129" s="25" t="s">
        <v>84</v>
      </c>
    </row>
    <row r="130" spans="2:43" ht="14" thickBot="1" x14ac:dyDescent="0.35">
      <c r="B130" s="23"/>
      <c r="C130" s="27" t="s">
        <v>19</v>
      </c>
      <c r="D130" s="27" t="s">
        <v>20</v>
      </c>
      <c r="E130" s="27" t="s">
        <v>21</v>
      </c>
      <c r="F130" s="27" t="s">
        <v>22</v>
      </c>
      <c r="G130" s="27" t="s">
        <v>23</v>
      </c>
      <c r="H130" s="27" t="s">
        <v>24</v>
      </c>
      <c r="I130" s="27" t="s">
        <v>25</v>
      </c>
      <c r="J130" s="27" t="s">
        <v>26</v>
      </c>
      <c r="K130" s="31" t="s">
        <v>27</v>
      </c>
      <c r="L130" s="31" t="s">
        <v>28</v>
      </c>
      <c r="M130" s="31" t="s">
        <v>29</v>
      </c>
      <c r="N130" s="31" t="s">
        <v>30</v>
      </c>
      <c r="O130" s="31" t="s">
        <v>31</v>
      </c>
      <c r="P130" s="31" t="s">
        <v>32</v>
      </c>
      <c r="Q130" s="31" t="s">
        <v>33</v>
      </c>
      <c r="R130" s="31" t="s">
        <v>34</v>
      </c>
      <c r="S130" s="31" t="s">
        <v>35</v>
      </c>
      <c r="T130" s="31" t="s">
        <v>36</v>
      </c>
      <c r="U130" s="20" t="s">
        <v>37</v>
      </c>
      <c r="V130" s="20" t="s">
        <v>38</v>
      </c>
      <c r="W130" s="20" t="s">
        <v>39</v>
      </c>
      <c r="X130" s="20" t="s">
        <v>40</v>
      </c>
      <c r="Y130" s="20" t="s">
        <v>41</v>
      </c>
      <c r="Z130" s="20" t="s">
        <v>42</v>
      </c>
      <c r="AA130" s="20" t="s">
        <v>234</v>
      </c>
      <c r="AB130" s="20" t="s">
        <v>235</v>
      </c>
      <c r="AC130" s="20" t="s">
        <v>236</v>
      </c>
      <c r="AD130" s="20" t="s">
        <v>237</v>
      </c>
      <c r="AE130" s="20" t="s">
        <v>238</v>
      </c>
      <c r="AF130" s="20" t="s">
        <v>239</v>
      </c>
      <c r="AG130" s="20" t="s">
        <v>279</v>
      </c>
      <c r="AH130" s="20" t="s">
        <v>280</v>
      </c>
      <c r="AI130" s="20" t="s">
        <v>281</v>
      </c>
      <c r="AJ130" s="20" t="s">
        <v>282</v>
      </c>
      <c r="AK130" s="20" t="s">
        <v>283</v>
      </c>
      <c r="AL130" s="20" t="s">
        <v>284</v>
      </c>
      <c r="AM130" s="20" t="s">
        <v>286</v>
      </c>
      <c r="AN130" s="20" t="s">
        <v>287</v>
      </c>
      <c r="AO130" s="20" t="s">
        <v>288</v>
      </c>
      <c r="AP130" s="20" t="s">
        <v>293</v>
      </c>
      <c r="AQ130" s="20" t="s">
        <v>296</v>
      </c>
    </row>
    <row r="131" spans="2:43" ht="13.5" x14ac:dyDescent="0.3">
      <c r="B131" s="32" t="s">
        <v>85</v>
      </c>
      <c r="C131" s="34">
        <v>302454043.32928705</v>
      </c>
      <c r="D131" s="34">
        <v>353718967.14830744</v>
      </c>
      <c r="E131" s="34">
        <v>309996595.97321016</v>
      </c>
      <c r="F131" s="34">
        <v>283401004.93787944</v>
      </c>
      <c r="G131" s="34">
        <v>431844373.63854003</v>
      </c>
      <c r="H131" s="34">
        <v>444384128.65090436</v>
      </c>
      <c r="I131" s="34">
        <v>581407714.57308376</v>
      </c>
      <c r="J131" s="34">
        <v>489717442.34960544</v>
      </c>
      <c r="K131" s="34">
        <v>548211483.01992297</v>
      </c>
      <c r="L131" s="34">
        <v>588616677.29999995</v>
      </c>
      <c r="M131" s="34">
        <v>687431700</v>
      </c>
      <c r="N131" s="34">
        <v>809793339.39999998</v>
      </c>
      <c r="O131" s="34">
        <v>481252432.30000001</v>
      </c>
      <c r="P131" s="34">
        <v>659233963</v>
      </c>
      <c r="Q131" s="34">
        <v>523158135.08999997</v>
      </c>
      <c r="R131" s="34">
        <v>753403091.62</v>
      </c>
      <c r="S131" s="34">
        <v>399578628</v>
      </c>
      <c r="T131" s="34">
        <v>343811512.60000002</v>
      </c>
      <c r="U131" s="34">
        <v>613662541</v>
      </c>
      <c r="V131" s="34">
        <v>572753761.89999998</v>
      </c>
      <c r="W131" s="34">
        <v>717331071.11000001</v>
      </c>
      <c r="X131" s="34">
        <v>1035458175.0100965</v>
      </c>
      <c r="Y131" s="34">
        <v>846317464.15999997</v>
      </c>
      <c r="Z131" s="34">
        <v>938456365.16999984</v>
      </c>
      <c r="AA131" s="34">
        <v>776275179.44999993</v>
      </c>
      <c r="AB131" s="34">
        <v>1101113180.1000001</v>
      </c>
      <c r="AC131" s="34">
        <v>1345535171.3300002</v>
      </c>
      <c r="AD131" s="34">
        <v>1487275000.8500001</v>
      </c>
      <c r="AE131" s="34">
        <v>1164350260.4179983</v>
      </c>
      <c r="AF131" s="34">
        <v>2207979705.1699996</v>
      </c>
      <c r="AG131" s="34">
        <v>2616814136.1799998</v>
      </c>
      <c r="AH131" s="34">
        <v>1573290662.25</v>
      </c>
      <c r="AI131" s="34">
        <v>2556523446.75</v>
      </c>
      <c r="AJ131" s="34">
        <v>2248600734.8000002</v>
      </c>
      <c r="AK131" s="34">
        <v>2682605078.1199999</v>
      </c>
      <c r="AL131" s="34">
        <v>3107204170.3799992</v>
      </c>
      <c r="AM131" s="34">
        <v>2627610123.6725349</v>
      </c>
      <c r="AN131" s="34">
        <v>2824018129.053607</v>
      </c>
      <c r="AO131" s="34">
        <v>2895773721.5</v>
      </c>
      <c r="AP131" s="34">
        <v>3103163491.75</v>
      </c>
      <c r="AQ131" s="34">
        <v>3266120432.0900002</v>
      </c>
    </row>
    <row r="132" spans="2:43" ht="14" thickBot="1" x14ac:dyDescent="0.35">
      <c r="B132" s="21" t="s">
        <v>86</v>
      </c>
      <c r="C132" s="34">
        <v>2629524761.1678004</v>
      </c>
      <c r="D132" s="34">
        <v>3739281621.2197952</v>
      </c>
      <c r="E132" s="34">
        <v>1667537009.8015068</v>
      </c>
      <c r="F132" s="34">
        <v>2363963639.5885124</v>
      </c>
      <c r="G132" s="34">
        <v>2528068156.6068635</v>
      </c>
      <c r="H132" s="34">
        <v>3019642616.2083402</v>
      </c>
      <c r="I132" s="34">
        <v>3669869838.7249837</v>
      </c>
      <c r="J132" s="34">
        <v>4375363976.8149061</v>
      </c>
      <c r="K132" s="34">
        <v>3137580842.0777931</v>
      </c>
      <c r="L132" s="34">
        <v>4009690764</v>
      </c>
      <c r="M132" s="34">
        <v>5176188082.3000002</v>
      </c>
      <c r="N132" s="34">
        <v>5442750778.3000002</v>
      </c>
      <c r="O132" s="34">
        <v>14074724474.1</v>
      </c>
      <c r="P132" s="34">
        <v>5148995196</v>
      </c>
      <c r="Q132" s="34">
        <v>4284802956.02</v>
      </c>
      <c r="R132" s="34">
        <v>6240916816.8999996</v>
      </c>
      <c r="S132" s="34">
        <v>6163560994</v>
      </c>
      <c r="T132" s="34">
        <v>4437653945.8000002</v>
      </c>
      <c r="U132" s="34">
        <v>5912242988.5</v>
      </c>
      <c r="V132" s="34">
        <v>11286932036.299999</v>
      </c>
      <c r="W132" s="34">
        <v>8456790820.6299992</v>
      </c>
      <c r="X132" s="34">
        <v>13460354338.472309</v>
      </c>
      <c r="Y132" s="34">
        <f>8996246687.03+127224236.529999</f>
        <v>9123470923.5599995</v>
      </c>
      <c r="Z132" s="34">
        <v>7774256040.6500025</v>
      </c>
      <c r="AA132" s="34">
        <v>7161120797.7699995</v>
      </c>
      <c r="AB132" s="34">
        <v>9411421848.6800003</v>
      </c>
      <c r="AC132" s="34">
        <v>14133468768.41</v>
      </c>
      <c r="AD132" s="34">
        <v>12690608480.639999</v>
      </c>
      <c r="AE132" s="34">
        <v>11101261821.942619</v>
      </c>
      <c r="AF132" s="34">
        <v>12122986992.610001</v>
      </c>
      <c r="AG132" s="34">
        <v>12520861730.85</v>
      </c>
      <c r="AH132" s="34">
        <v>14146181848.34</v>
      </c>
      <c r="AI132" s="34">
        <v>15099981309.68</v>
      </c>
      <c r="AJ132" s="34">
        <v>18174986967.789997</v>
      </c>
      <c r="AK132" s="34">
        <v>17153511645.289999</v>
      </c>
      <c r="AL132" s="34">
        <v>18526899953.480003</v>
      </c>
      <c r="AM132" s="34">
        <v>21065940783.351986</v>
      </c>
      <c r="AN132" s="34">
        <v>21725444252.643398</v>
      </c>
      <c r="AO132" s="34">
        <v>36366307273.079994</v>
      </c>
      <c r="AP132" s="34">
        <v>28790219066.333195</v>
      </c>
      <c r="AQ132" s="34">
        <v>20185932109.579998</v>
      </c>
    </row>
    <row r="133" spans="2:43" ht="14" thickBot="1" x14ac:dyDescent="0.35">
      <c r="B133" s="30" t="s">
        <v>48</v>
      </c>
      <c r="C133" s="24">
        <v>2931968821.497087</v>
      </c>
      <c r="D133" s="24">
        <v>4092983341.0475988</v>
      </c>
      <c r="E133" s="24">
        <v>1977518591.7747171</v>
      </c>
      <c r="F133" s="24">
        <v>2671386504.006392</v>
      </c>
      <c r="G133" s="24">
        <v>2959802040.2454038</v>
      </c>
      <c r="H133" s="24">
        <v>3463865336.8592448</v>
      </c>
      <c r="I133" s="24">
        <v>4251132255.2980671</v>
      </c>
      <c r="J133" s="24">
        <v>4864852999.1645107</v>
      </c>
      <c r="K133" s="24">
        <v>3685792325.0977163</v>
      </c>
      <c r="L133" s="24">
        <f t="shared" ref="L133:Q133" si="21">SUM(L131:L132)</f>
        <v>4598307441.3000002</v>
      </c>
      <c r="M133" s="24">
        <f t="shared" si="21"/>
        <v>5863619782.3000002</v>
      </c>
      <c r="N133" s="24">
        <f t="shared" si="21"/>
        <v>6252544117.6999998</v>
      </c>
      <c r="O133" s="24">
        <f t="shared" si="21"/>
        <v>14555976906.4</v>
      </c>
      <c r="P133" s="24">
        <f t="shared" si="21"/>
        <v>5808229159</v>
      </c>
      <c r="Q133" s="24">
        <f t="shared" si="21"/>
        <v>4807961091.1099997</v>
      </c>
      <c r="R133" s="24">
        <f t="shared" ref="R133:S133" si="22">SUM(R131:R132)</f>
        <v>6994319908.5199995</v>
      </c>
      <c r="S133" s="24">
        <f t="shared" si="22"/>
        <v>6563139622</v>
      </c>
      <c r="T133" s="24">
        <f t="shared" ref="T133:Y133" si="23">SUM(T131:T132)</f>
        <v>4781465458.4000006</v>
      </c>
      <c r="U133" s="24">
        <f t="shared" si="23"/>
        <v>6525905529.5</v>
      </c>
      <c r="V133" s="24">
        <f t="shared" si="23"/>
        <v>11859685798.199999</v>
      </c>
      <c r="W133" s="24">
        <f t="shared" si="23"/>
        <v>9174121891.7399998</v>
      </c>
      <c r="X133" s="24">
        <f t="shared" si="23"/>
        <v>14495812513.482407</v>
      </c>
      <c r="Y133" s="24">
        <f t="shared" si="23"/>
        <v>9969788387.7199993</v>
      </c>
      <c r="Z133" s="24">
        <f>SUM(Z131:Z132)</f>
        <v>8712712405.8200016</v>
      </c>
      <c r="AA133" s="24">
        <v>7937395977.2199984</v>
      </c>
      <c r="AB133" s="24">
        <v>10512535028.780003</v>
      </c>
      <c r="AC133" s="24">
        <v>15479003939.74</v>
      </c>
      <c r="AD133" s="24">
        <v>14177883481.49</v>
      </c>
      <c r="AE133" s="24">
        <v>12265612082.360615</v>
      </c>
      <c r="AF133" s="24">
        <v>14330966697.779999</v>
      </c>
      <c r="AG133" s="24">
        <v>15137675867.029999</v>
      </c>
      <c r="AH133" s="24">
        <v>15719472510.59</v>
      </c>
      <c r="AI133" s="24">
        <v>17656504756.43</v>
      </c>
      <c r="AJ133" s="24">
        <v>20423587702.589989</v>
      </c>
      <c r="AK133" s="24">
        <v>19836116723.409996</v>
      </c>
      <c r="AL133" s="24">
        <v>21634104123.860001</v>
      </c>
      <c r="AM133" s="24">
        <v>23693550907.024521</v>
      </c>
      <c r="AN133" s="24">
        <v>24549462381.69701</v>
      </c>
      <c r="AO133" s="24">
        <v>39262080994.579979</v>
      </c>
      <c r="AP133" s="24">
        <v>31893382558.083195</v>
      </c>
      <c r="AQ133" s="24">
        <v>23452052541.669998</v>
      </c>
    </row>
    <row r="134" spans="2:43" x14ac:dyDescent="0.25">
      <c r="Z134" s="75"/>
    </row>
    <row r="135" spans="2:43" x14ac:dyDescent="0.25">
      <c r="O135" s="10"/>
      <c r="P135" s="10"/>
      <c r="Q135" s="10"/>
      <c r="R135" s="10"/>
      <c r="S135" s="10"/>
      <c r="T135" s="10"/>
    </row>
    <row r="137" spans="2:43" ht="14" thickBot="1" x14ac:dyDescent="0.3">
      <c r="B137" s="25" t="s">
        <v>87</v>
      </c>
    </row>
    <row r="138" spans="2:43" ht="14" thickBot="1" x14ac:dyDescent="0.35">
      <c r="B138" s="23"/>
      <c r="C138" s="27" t="s">
        <v>19</v>
      </c>
      <c r="D138" s="27" t="s">
        <v>20</v>
      </c>
      <c r="E138" s="27" t="s">
        <v>21</v>
      </c>
      <c r="F138" s="27" t="s">
        <v>22</v>
      </c>
      <c r="G138" s="27" t="s">
        <v>23</v>
      </c>
      <c r="H138" s="27" t="s">
        <v>24</v>
      </c>
      <c r="I138" s="27" t="s">
        <v>25</v>
      </c>
      <c r="J138" s="27" t="s">
        <v>56</v>
      </c>
      <c r="K138" s="31" t="s">
        <v>27</v>
      </c>
      <c r="L138" s="31" t="s">
        <v>28</v>
      </c>
      <c r="M138" s="31" t="s">
        <v>29</v>
      </c>
      <c r="N138" s="31" t="s">
        <v>30</v>
      </c>
      <c r="O138" s="31" t="s">
        <v>31</v>
      </c>
      <c r="P138" s="31" t="s">
        <v>32</v>
      </c>
      <c r="Q138" s="31" t="s">
        <v>33</v>
      </c>
      <c r="R138" s="31" t="s">
        <v>34</v>
      </c>
      <c r="S138" s="31" t="s">
        <v>35</v>
      </c>
      <c r="T138" s="31" t="s">
        <v>36</v>
      </c>
      <c r="U138" s="20" t="s">
        <v>37</v>
      </c>
      <c r="V138" s="20" t="s">
        <v>38</v>
      </c>
      <c r="W138" s="20" t="s">
        <v>39</v>
      </c>
      <c r="X138" s="20" t="s">
        <v>40</v>
      </c>
      <c r="Y138" s="20" t="s">
        <v>41</v>
      </c>
      <c r="Z138" s="20" t="s">
        <v>42</v>
      </c>
      <c r="AA138" s="20" t="s">
        <v>234</v>
      </c>
      <c r="AB138" s="20" t="s">
        <v>235</v>
      </c>
      <c r="AC138" s="20" t="s">
        <v>236</v>
      </c>
      <c r="AD138" s="20" t="s">
        <v>237</v>
      </c>
      <c r="AE138" s="20" t="s">
        <v>238</v>
      </c>
      <c r="AF138" s="20" t="s">
        <v>239</v>
      </c>
      <c r="AG138" s="20" t="s">
        <v>279</v>
      </c>
      <c r="AH138" s="20" t="s">
        <v>280</v>
      </c>
      <c r="AI138" s="20" t="s">
        <v>281</v>
      </c>
      <c r="AJ138" s="20" t="s">
        <v>282</v>
      </c>
      <c r="AK138" s="20" t="s">
        <v>283</v>
      </c>
      <c r="AL138" s="20" t="s">
        <v>284</v>
      </c>
      <c r="AM138" s="20" t="s">
        <v>286</v>
      </c>
      <c r="AN138" s="20" t="s">
        <v>287</v>
      </c>
      <c r="AO138" s="20" t="s">
        <v>288</v>
      </c>
      <c r="AP138" s="20" t="s">
        <v>293</v>
      </c>
      <c r="AQ138" s="20" t="s">
        <v>296</v>
      </c>
    </row>
    <row r="139" spans="2:43" ht="13.5" x14ac:dyDescent="0.3">
      <c r="B139" s="32" t="s">
        <v>85</v>
      </c>
      <c r="C139" s="34">
        <v>11791.76204632961</v>
      </c>
      <c r="D139" s="34">
        <v>17249.320502951188</v>
      </c>
      <c r="E139" s="34">
        <v>41678</v>
      </c>
      <c r="F139" s="34">
        <v>83052</v>
      </c>
      <c r="G139" s="34">
        <v>111638</v>
      </c>
      <c r="H139" s="34">
        <v>162427.95000000001</v>
      </c>
      <c r="I139" s="34">
        <v>145447</v>
      </c>
      <c r="J139" s="34">
        <v>228620</v>
      </c>
      <c r="K139" s="34">
        <v>234401</v>
      </c>
      <c r="L139" s="34">
        <v>253494</v>
      </c>
      <c r="M139" s="34">
        <v>355478</v>
      </c>
      <c r="N139" s="34">
        <v>378990.37</v>
      </c>
      <c r="O139" s="34">
        <v>436228</v>
      </c>
      <c r="P139" s="34">
        <v>513842</v>
      </c>
      <c r="Q139" s="34">
        <v>531294.18000000005</v>
      </c>
      <c r="R139" s="34">
        <v>338665</v>
      </c>
      <c r="S139" s="34">
        <v>244545</v>
      </c>
      <c r="T139" s="34">
        <v>193650</v>
      </c>
      <c r="U139" s="34">
        <v>188954.9</v>
      </c>
      <c r="V139" s="34">
        <v>241636</v>
      </c>
      <c r="W139" s="34">
        <v>320648</v>
      </c>
      <c r="X139" s="34">
        <v>307575</v>
      </c>
      <c r="Y139" s="34">
        <v>265853</v>
      </c>
      <c r="Z139" s="34">
        <v>248366</v>
      </c>
      <c r="AA139" s="34">
        <v>179884</v>
      </c>
      <c r="AB139" s="34">
        <v>194948</v>
      </c>
      <c r="AC139" s="34">
        <v>583048</v>
      </c>
      <c r="AD139" s="34">
        <v>784280</v>
      </c>
      <c r="AE139" s="34">
        <v>270860</v>
      </c>
      <c r="AF139" s="34">
        <v>765004</v>
      </c>
      <c r="AG139" s="34">
        <v>246722</v>
      </c>
      <c r="AH139" s="34">
        <v>270363</v>
      </c>
      <c r="AI139" s="34">
        <v>723430</v>
      </c>
      <c r="AJ139" s="34">
        <v>667608</v>
      </c>
      <c r="AK139" s="34">
        <v>639440</v>
      </c>
      <c r="AL139" s="34">
        <v>666329</v>
      </c>
      <c r="AM139" s="34">
        <v>577474</v>
      </c>
      <c r="AN139" s="34">
        <v>685757</v>
      </c>
      <c r="AO139" s="34">
        <v>785693</v>
      </c>
      <c r="AP139" s="34">
        <v>935976</v>
      </c>
      <c r="AQ139" s="34">
        <v>849133</v>
      </c>
    </row>
    <row r="140" spans="2:43" ht="14" thickBot="1" x14ac:dyDescent="0.35">
      <c r="B140" s="21" t="s">
        <v>86</v>
      </c>
      <c r="C140" s="34">
        <v>82507.237953670396</v>
      </c>
      <c r="D140" s="34">
        <v>159524.67949704878</v>
      </c>
      <c r="E140" s="34">
        <v>160437</v>
      </c>
      <c r="F140" s="34">
        <v>171473</v>
      </c>
      <c r="G140" s="34">
        <v>219271</v>
      </c>
      <c r="H140" s="34">
        <v>398265.98332</v>
      </c>
      <c r="I140" s="34">
        <v>616684</v>
      </c>
      <c r="J140" s="34">
        <v>747325</v>
      </c>
      <c r="K140" s="34">
        <v>1011686</v>
      </c>
      <c r="L140" s="34">
        <v>1027134</v>
      </c>
      <c r="M140" s="34">
        <v>1325596</v>
      </c>
      <c r="N140" s="34">
        <v>1311910.6299999999</v>
      </c>
      <c r="O140" s="34">
        <v>1329220</v>
      </c>
      <c r="P140" s="34">
        <v>1487429</v>
      </c>
      <c r="Q140" s="34">
        <v>1415957.82</v>
      </c>
      <c r="R140" s="34">
        <v>876114</v>
      </c>
      <c r="S140" s="34">
        <v>663225</v>
      </c>
      <c r="T140" s="34">
        <v>551039</v>
      </c>
      <c r="U140" s="34">
        <v>527444</v>
      </c>
      <c r="V140" s="34">
        <v>686649</v>
      </c>
      <c r="W140" s="34">
        <v>902790</v>
      </c>
      <c r="X140" s="34">
        <v>839443</v>
      </c>
      <c r="Y140" s="34">
        <v>734961</v>
      </c>
      <c r="Z140" s="34">
        <v>784429</v>
      </c>
      <c r="AA140" s="34">
        <v>562778</v>
      </c>
      <c r="AB140" s="34">
        <v>610958</v>
      </c>
      <c r="AC140" s="34">
        <v>1163454</v>
      </c>
      <c r="AD140" s="34">
        <v>1141197</v>
      </c>
      <c r="AE140" s="34">
        <v>637774</v>
      </c>
      <c r="AF140" s="34">
        <v>1107163</v>
      </c>
      <c r="AG140" s="34">
        <v>658336</v>
      </c>
      <c r="AH140" s="34">
        <v>749615</v>
      </c>
      <c r="AI140" s="34">
        <v>1371642</v>
      </c>
      <c r="AJ140" s="34">
        <v>2092705</v>
      </c>
      <c r="AK140" s="34">
        <v>1760174</v>
      </c>
      <c r="AL140" s="34">
        <v>1779961</v>
      </c>
      <c r="AM140" s="34">
        <v>1971026</v>
      </c>
      <c r="AN140" s="34">
        <v>2167225</v>
      </c>
      <c r="AO140" s="34">
        <v>2458946</v>
      </c>
      <c r="AP140" s="34">
        <v>3009448</v>
      </c>
      <c r="AQ140" s="34">
        <v>3030704</v>
      </c>
    </row>
    <row r="141" spans="2:43" ht="14" thickBot="1" x14ac:dyDescent="0.35">
      <c r="B141" s="30" t="s">
        <v>48</v>
      </c>
      <c r="C141" s="24">
        <v>94910</v>
      </c>
      <c r="D141" s="24">
        <v>176774</v>
      </c>
      <c r="E141" s="24">
        <v>202115</v>
      </c>
      <c r="F141" s="24">
        <v>257314</v>
      </c>
      <c r="G141" s="24">
        <v>330909</v>
      </c>
      <c r="H141" s="24">
        <v>560693.93332000007</v>
      </c>
      <c r="I141" s="24">
        <v>762131</v>
      </c>
      <c r="J141" s="24">
        <v>975945</v>
      </c>
      <c r="K141" s="24">
        <v>1246087</v>
      </c>
      <c r="L141" s="24">
        <f t="shared" ref="L141:Q141" si="24">SUM(L139:L140)</f>
        <v>1280628</v>
      </c>
      <c r="M141" s="24">
        <f t="shared" si="24"/>
        <v>1681074</v>
      </c>
      <c r="N141" s="24">
        <f t="shared" si="24"/>
        <v>1690901</v>
      </c>
      <c r="O141" s="24">
        <f t="shared" si="24"/>
        <v>1765448</v>
      </c>
      <c r="P141" s="24">
        <f t="shared" si="24"/>
        <v>2001271</v>
      </c>
      <c r="Q141" s="24">
        <f t="shared" si="24"/>
        <v>1947252</v>
      </c>
      <c r="R141" s="24">
        <f t="shared" ref="R141:S141" si="25">SUM(R139:R140)</f>
        <v>1214779</v>
      </c>
      <c r="S141" s="24">
        <f t="shared" si="25"/>
        <v>907770</v>
      </c>
      <c r="T141" s="24">
        <f t="shared" ref="T141:Y141" si="26">SUM(T139:T140)</f>
        <v>744689</v>
      </c>
      <c r="U141" s="24">
        <f t="shared" si="26"/>
        <v>716398.9</v>
      </c>
      <c r="V141" s="24">
        <f t="shared" si="26"/>
        <v>928285</v>
      </c>
      <c r="W141" s="24">
        <f t="shared" si="26"/>
        <v>1223438</v>
      </c>
      <c r="X141" s="24">
        <f t="shared" si="26"/>
        <v>1147018</v>
      </c>
      <c r="Y141" s="24">
        <f t="shared" si="26"/>
        <v>1000814</v>
      </c>
      <c r="Z141" s="24">
        <f t="shared" ref="Z141" si="27">SUM(Z139:Z140)</f>
        <v>1032795</v>
      </c>
      <c r="AA141" s="24">
        <v>742662</v>
      </c>
      <c r="AB141" s="24">
        <v>805906</v>
      </c>
      <c r="AC141" s="24">
        <v>1746502</v>
      </c>
      <c r="AD141" s="24">
        <v>1925477</v>
      </c>
      <c r="AE141" s="24">
        <v>908634</v>
      </c>
      <c r="AF141" s="24">
        <v>1872167</v>
      </c>
      <c r="AG141" s="24">
        <v>905058</v>
      </c>
      <c r="AH141" s="24">
        <v>1019978</v>
      </c>
      <c r="AI141" s="24">
        <v>2095072</v>
      </c>
      <c r="AJ141" s="24">
        <v>2760313</v>
      </c>
      <c r="AK141" s="24">
        <v>2399614</v>
      </c>
      <c r="AL141" s="24">
        <v>2446290</v>
      </c>
      <c r="AM141" s="24">
        <v>2548500</v>
      </c>
      <c r="AN141" s="24">
        <v>2852982</v>
      </c>
      <c r="AO141" s="24">
        <v>3244639</v>
      </c>
      <c r="AP141" s="24">
        <v>3945424</v>
      </c>
      <c r="AQ141" s="24">
        <v>3879837</v>
      </c>
    </row>
    <row r="145" spans="2:44" ht="14" thickBot="1" x14ac:dyDescent="0.3">
      <c r="B145" s="25" t="s">
        <v>88</v>
      </c>
    </row>
    <row r="146" spans="2:44" ht="14" thickBot="1" x14ac:dyDescent="0.35">
      <c r="B146" s="23"/>
      <c r="C146" s="27" t="s">
        <v>19</v>
      </c>
      <c r="D146" s="27" t="s">
        <v>20</v>
      </c>
      <c r="E146" s="27" t="s">
        <v>21</v>
      </c>
      <c r="F146" s="27" t="s">
        <v>22</v>
      </c>
      <c r="G146" s="27" t="s">
        <v>23</v>
      </c>
      <c r="H146" s="27" t="s">
        <v>24</v>
      </c>
      <c r="I146" s="27" t="s">
        <v>25</v>
      </c>
      <c r="J146" s="27" t="s">
        <v>26</v>
      </c>
      <c r="K146" s="31" t="s">
        <v>27</v>
      </c>
      <c r="L146" s="31" t="s">
        <v>28</v>
      </c>
      <c r="M146" s="31" t="s">
        <v>29</v>
      </c>
      <c r="N146" s="31" t="s">
        <v>30</v>
      </c>
      <c r="O146" s="31" t="s">
        <v>31</v>
      </c>
      <c r="P146" s="31" t="s">
        <v>32</v>
      </c>
      <c r="Q146" s="31" t="s">
        <v>33</v>
      </c>
      <c r="R146" s="31" t="s">
        <v>34</v>
      </c>
      <c r="S146" s="31" t="s">
        <v>35</v>
      </c>
      <c r="T146" s="31" t="s">
        <v>36</v>
      </c>
      <c r="U146" s="20" t="s">
        <v>37</v>
      </c>
      <c r="V146" s="20" t="s">
        <v>38</v>
      </c>
      <c r="W146" s="20" t="s">
        <v>39</v>
      </c>
      <c r="X146" s="20" t="s">
        <v>40</v>
      </c>
      <c r="Y146" s="20" t="s">
        <v>41</v>
      </c>
      <c r="Z146" s="20" t="s">
        <v>42</v>
      </c>
      <c r="AA146" s="20" t="s">
        <v>234</v>
      </c>
      <c r="AB146" s="20" t="s">
        <v>235</v>
      </c>
      <c r="AC146" s="20" t="s">
        <v>236</v>
      </c>
      <c r="AD146" s="20" t="s">
        <v>237</v>
      </c>
      <c r="AE146" s="20" t="s">
        <v>238</v>
      </c>
      <c r="AF146" s="20" t="s">
        <v>239</v>
      </c>
      <c r="AG146" s="20" t="s">
        <v>279</v>
      </c>
      <c r="AH146" s="20" t="s">
        <v>280</v>
      </c>
      <c r="AI146" s="20" t="s">
        <v>281</v>
      </c>
      <c r="AJ146" s="20" t="s">
        <v>282</v>
      </c>
      <c r="AK146" s="20" t="s">
        <v>283</v>
      </c>
      <c r="AL146" s="20" t="s">
        <v>284</v>
      </c>
      <c r="AM146" s="20" t="s">
        <v>286</v>
      </c>
      <c r="AN146" s="20" t="s">
        <v>287</v>
      </c>
      <c r="AO146" s="20" t="s">
        <v>288</v>
      </c>
      <c r="AP146" s="20" t="s">
        <v>293</v>
      </c>
      <c r="AQ146" s="20" t="s">
        <v>296</v>
      </c>
    </row>
    <row r="147" spans="2:44" ht="13.5" x14ac:dyDescent="0.3">
      <c r="B147" s="32" t="s">
        <v>89</v>
      </c>
      <c r="C147" s="22">
        <v>2931968821.497087</v>
      </c>
      <c r="D147" s="22">
        <v>4095884805.0475993</v>
      </c>
      <c r="E147" s="22">
        <v>1977518272.9847171</v>
      </c>
      <c r="F147" s="22">
        <v>2671386504.006392</v>
      </c>
      <c r="G147" s="22">
        <v>2959802040.2454038</v>
      </c>
      <c r="H147" s="22">
        <v>3459163100.9392447</v>
      </c>
      <c r="I147" s="22">
        <v>4245593912.8570666</v>
      </c>
      <c r="J147" s="22">
        <v>4864852999.1625099</v>
      </c>
      <c r="K147" s="22">
        <v>3685792325.0977163</v>
      </c>
      <c r="L147" s="22">
        <v>4598305237.5599995</v>
      </c>
      <c r="M147" s="22">
        <v>5863624070.1499996</v>
      </c>
      <c r="N147" s="22">
        <v>6252540767.6299992</v>
      </c>
      <c r="O147" s="22">
        <v>14676300396</v>
      </c>
      <c r="P147" s="22">
        <v>5808229122</v>
      </c>
      <c r="Q147" s="22">
        <v>4807960980.9400005</v>
      </c>
      <c r="R147" s="22">
        <v>6994314648.5100002</v>
      </c>
      <c r="S147" s="22">
        <v>6563139622</v>
      </c>
      <c r="T147" s="22">
        <v>4781465458.3999996</v>
      </c>
      <c r="U147" s="22">
        <v>6525905529.5</v>
      </c>
      <c r="V147" s="22">
        <v>11859685798.200001</v>
      </c>
      <c r="W147" s="22">
        <v>9174121891.7399998</v>
      </c>
      <c r="X147" s="22">
        <v>14495812513.482405</v>
      </c>
      <c r="Y147" s="22">
        <v>9969788387.7199993</v>
      </c>
      <c r="Z147" s="22">
        <v>8712712405.8200016</v>
      </c>
      <c r="AA147" s="22">
        <v>7937395977.2199984</v>
      </c>
      <c r="AB147" s="22">
        <v>10512535028.780003</v>
      </c>
      <c r="AC147" s="22">
        <v>15479003939.74</v>
      </c>
      <c r="AD147" s="22">
        <v>14177883481.49</v>
      </c>
      <c r="AE147" s="22">
        <v>12265612082.360615</v>
      </c>
      <c r="AF147" s="22">
        <v>14330966697.779999</v>
      </c>
      <c r="AG147" s="22">
        <v>15137675867.029999</v>
      </c>
      <c r="AH147" s="22">
        <v>15719472510.59</v>
      </c>
      <c r="AI147" s="22">
        <v>17656504756.43</v>
      </c>
      <c r="AJ147" s="22">
        <v>20423587702.589989</v>
      </c>
      <c r="AK147" s="22">
        <v>19836116723.409996</v>
      </c>
      <c r="AL147" s="22">
        <v>21634104123.860001</v>
      </c>
      <c r="AM147" s="22">
        <v>23693550907.024521</v>
      </c>
      <c r="AN147" s="22">
        <v>24549462381.69701</v>
      </c>
      <c r="AO147" s="22">
        <v>39262080994.579979</v>
      </c>
      <c r="AP147" s="22">
        <v>31893382558.083195</v>
      </c>
      <c r="AQ147" s="22">
        <v>23452052541.669998</v>
      </c>
    </row>
    <row r="148" spans="2:44" ht="13.5" x14ac:dyDescent="0.3">
      <c r="B148" s="32" t="s">
        <v>90</v>
      </c>
      <c r="C148" s="22">
        <v>209857297.61550421</v>
      </c>
      <c r="D148" s="22">
        <v>281430480.16049987</v>
      </c>
      <c r="E148" s="22">
        <v>333397522.53756303</v>
      </c>
      <c r="F148" s="22">
        <v>395553631.34020019</v>
      </c>
      <c r="G148" s="22">
        <v>334073906.23196387</v>
      </c>
      <c r="H148" s="22">
        <v>471681952.08577973</v>
      </c>
      <c r="I148" s="22">
        <v>536346658.36699975</v>
      </c>
      <c r="J148" s="22">
        <v>604948729.70974982</v>
      </c>
      <c r="K148" s="22">
        <v>569476175.16415</v>
      </c>
      <c r="L148" s="22">
        <v>643682761</v>
      </c>
      <c r="M148" s="22">
        <v>819174889</v>
      </c>
      <c r="N148" s="22">
        <v>798301551</v>
      </c>
      <c r="O148" s="22">
        <v>725488982</v>
      </c>
      <c r="P148" s="22">
        <v>619411674</v>
      </c>
      <c r="Q148" s="22">
        <v>714675937.47000003</v>
      </c>
      <c r="R148" s="22">
        <v>529324985</v>
      </c>
      <c r="S148" s="22">
        <v>472695502</v>
      </c>
      <c r="T148" s="22">
        <v>535687605</v>
      </c>
      <c r="U148" s="22">
        <v>550524933.10000002</v>
      </c>
      <c r="V148" s="22">
        <v>729194380</v>
      </c>
      <c r="W148" s="22">
        <v>828490402.39999998</v>
      </c>
      <c r="X148" s="22">
        <v>947872053.49360442</v>
      </c>
      <c r="Y148" s="22">
        <v>787250987.84000003</v>
      </c>
      <c r="Z148" s="22">
        <v>1173843384.71</v>
      </c>
      <c r="AA148" s="22">
        <v>1215546168.3699999</v>
      </c>
      <c r="AB148" s="22">
        <v>1399773376.8800001</v>
      </c>
      <c r="AC148" s="22">
        <v>1785364072.77</v>
      </c>
      <c r="AD148" s="22">
        <v>2115168680.5200002</v>
      </c>
      <c r="AE148" s="22">
        <v>1560819039.7619998</v>
      </c>
      <c r="AF148" s="22">
        <v>2292071184.71</v>
      </c>
      <c r="AG148" s="22">
        <v>1936251786.79</v>
      </c>
      <c r="AH148" s="22">
        <v>2432228504.3200002</v>
      </c>
      <c r="AI148" s="22">
        <v>3151217573.75</v>
      </c>
      <c r="AJ148" s="22">
        <v>3449309191.4700003</v>
      </c>
      <c r="AK148" s="22">
        <v>3490913777.23</v>
      </c>
      <c r="AL148" s="22">
        <v>3597864898.71</v>
      </c>
      <c r="AM148" s="22">
        <v>3945578339.7461905</v>
      </c>
      <c r="AN148" s="22">
        <v>4443001062.8759308</v>
      </c>
      <c r="AO148" s="22">
        <v>5159523445.1199999</v>
      </c>
      <c r="AP148" s="22">
        <v>5461200012.0567503</v>
      </c>
      <c r="AQ148" s="22">
        <v>4821539702.9300003</v>
      </c>
      <c r="AR148" s="12"/>
    </row>
    <row r="149" spans="2:44" ht="14" thickBot="1" x14ac:dyDescent="0.35">
      <c r="B149" s="32" t="s">
        <v>91</v>
      </c>
      <c r="C149" s="33">
        <v>7.1575555673320343E-2</v>
      </c>
      <c r="D149" s="33">
        <v>6.8710545719859253E-2</v>
      </c>
      <c r="E149" s="33">
        <v>0.16859390231290147</v>
      </c>
      <c r="F149" s="33">
        <v>0.14807053593591626</v>
      </c>
      <c r="G149" s="33">
        <v>0.11287035473638131</v>
      </c>
      <c r="H149" s="33">
        <v>0.13635724547296046</v>
      </c>
      <c r="I149" s="33">
        <v>0.12633018356813736</v>
      </c>
      <c r="J149" s="33">
        <v>0.12435087551749095</v>
      </c>
      <c r="K149" s="33">
        <v>0.15450576834902174</v>
      </c>
      <c r="L149" s="33">
        <v>0.13998260831887654</v>
      </c>
      <c r="M149" s="33">
        <v>0.13970453753510231</v>
      </c>
      <c r="N149" s="33">
        <v>0.12767634481215753</v>
      </c>
      <c r="O149" s="33">
        <v>4.9432688240541242E-2</v>
      </c>
      <c r="P149" s="33">
        <v>0.10664380846372541</v>
      </c>
      <c r="Q149" s="33">
        <v>0.14864428815108111</v>
      </c>
      <c r="R149" s="33">
        <v>7.5679321220237378E-2</v>
      </c>
      <c r="S149" s="33">
        <v>7.202277099446415E-2</v>
      </c>
      <c r="T149" s="33">
        <v>0.1120341890285776</v>
      </c>
      <c r="U149" s="33">
        <v>8.4359929914918641E-2</v>
      </c>
      <c r="V149" s="33">
        <v>6.1485134801014141E-2</v>
      </c>
      <c r="W149" s="33">
        <v>9.0307324469488304E-2</v>
      </c>
      <c r="X149" s="33">
        <v>6.538937038624075E-2</v>
      </c>
      <c r="Y149" s="33">
        <v>7.8963660734231209E-2</v>
      </c>
      <c r="Z149" s="33">
        <v>0.13472766344564349</v>
      </c>
      <c r="AA149" s="33">
        <v>0.15314168171256262</v>
      </c>
      <c r="AB149" s="33">
        <v>0.1331527907443697</v>
      </c>
      <c r="AC149" s="33">
        <v>0.11534101804744347</v>
      </c>
      <c r="AD149" s="33">
        <v>0.14918790123232908</v>
      </c>
      <c r="AE149" s="33">
        <v>0.12725162260810777</v>
      </c>
      <c r="AF149" s="33">
        <v>0.15993835119755484</v>
      </c>
      <c r="AG149" s="33">
        <v>0.1279094494952937</v>
      </c>
      <c r="AH149" s="33">
        <v>0.1547271069484959</v>
      </c>
      <c r="AI149" s="33">
        <v>0.1784734644382216</v>
      </c>
      <c r="AJ149" s="33">
        <v>0.16888850488460364</v>
      </c>
      <c r="AK149" s="33">
        <v>0.1759877614104845</v>
      </c>
      <c r="AL149" s="33">
        <v>0.16630524093401014</v>
      </c>
      <c r="AM149" s="33">
        <v>0.16652541255757614</v>
      </c>
      <c r="AN149" s="33">
        <v>0.18098160333598323</v>
      </c>
      <c r="AO149" s="33">
        <v>0.13141237841754383</v>
      </c>
      <c r="AP149" s="33">
        <v>0.17123301368586383</v>
      </c>
      <c r="AQ149" s="33">
        <v>0.20559137390482168</v>
      </c>
    </row>
    <row r="150" spans="2:44" ht="14" thickBot="1" x14ac:dyDescent="0.35">
      <c r="B150" s="30"/>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row>
    <row r="151" spans="2:44" ht="13.5" x14ac:dyDescent="0.3">
      <c r="U151" s="22"/>
      <c r="AD151" s="89"/>
      <c r="AE151" s="89"/>
      <c r="AF151" s="89"/>
      <c r="AG151" s="89"/>
      <c r="AH151" s="89"/>
      <c r="AI151" s="89"/>
      <c r="AJ151" s="89"/>
      <c r="AK151" s="89"/>
    </row>
    <row r="154" spans="2:44" ht="14" thickBot="1" x14ac:dyDescent="0.3">
      <c r="B154" s="25" t="s">
        <v>92</v>
      </c>
    </row>
    <row r="155" spans="2:44" ht="14" thickBot="1" x14ac:dyDescent="0.35">
      <c r="B155" s="23"/>
      <c r="C155" s="27" t="s">
        <v>19</v>
      </c>
      <c r="D155" s="27" t="s">
        <v>20</v>
      </c>
      <c r="E155" s="27" t="s">
        <v>21</v>
      </c>
      <c r="F155" s="27" t="s">
        <v>22</v>
      </c>
      <c r="G155" s="27" t="s">
        <v>23</v>
      </c>
      <c r="H155" s="27" t="s">
        <v>24</v>
      </c>
      <c r="I155" s="27" t="s">
        <v>25</v>
      </c>
      <c r="J155" s="27" t="s">
        <v>26</v>
      </c>
      <c r="K155" s="31" t="s">
        <v>27</v>
      </c>
      <c r="L155" s="31" t="s">
        <v>28</v>
      </c>
      <c r="M155" s="31" t="s">
        <v>29</v>
      </c>
      <c r="N155" s="31" t="s">
        <v>30</v>
      </c>
      <c r="O155" s="31" t="s">
        <v>31</v>
      </c>
      <c r="P155" s="31" t="s">
        <v>32</v>
      </c>
      <c r="Q155" s="31" t="s">
        <v>33</v>
      </c>
      <c r="R155" s="31" t="s">
        <v>34</v>
      </c>
      <c r="S155" s="31" t="s">
        <v>35</v>
      </c>
      <c r="T155" s="31" t="s">
        <v>36</v>
      </c>
      <c r="U155" s="20" t="s">
        <v>37</v>
      </c>
      <c r="V155" s="20" t="s">
        <v>38</v>
      </c>
      <c r="W155" s="20" t="s">
        <v>39</v>
      </c>
      <c r="X155" s="20" t="s">
        <v>40</v>
      </c>
      <c r="Y155" s="20" t="s">
        <v>41</v>
      </c>
      <c r="Z155" s="20" t="s">
        <v>42</v>
      </c>
      <c r="AA155" s="20" t="s">
        <v>234</v>
      </c>
      <c r="AB155" s="20" t="s">
        <v>235</v>
      </c>
      <c r="AC155" s="20" t="s">
        <v>236</v>
      </c>
      <c r="AD155" s="20" t="s">
        <v>237</v>
      </c>
      <c r="AE155" s="20" t="s">
        <v>238</v>
      </c>
      <c r="AF155" s="20" t="s">
        <v>239</v>
      </c>
      <c r="AG155" s="20" t="s">
        <v>279</v>
      </c>
      <c r="AH155" s="20" t="s">
        <v>280</v>
      </c>
      <c r="AI155" s="20" t="s">
        <v>281</v>
      </c>
      <c r="AJ155" s="20" t="s">
        <v>282</v>
      </c>
      <c r="AK155" s="20" t="s">
        <v>283</v>
      </c>
      <c r="AL155" s="20" t="s">
        <v>284</v>
      </c>
      <c r="AM155" s="20" t="s">
        <v>286</v>
      </c>
      <c r="AN155" s="20" t="s">
        <v>287</v>
      </c>
      <c r="AO155" s="20" t="s">
        <v>288</v>
      </c>
      <c r="AP155" s="20" t="s">
        <v>293</v>
      </c>
      <c r="AQ155" s="20" t="s">
        <v>296</v>
      </c>
    </row>
    <row r="156" spans="2:44" ht="13.5" x14ac:dyDescent="0.3">
      <c r="B156" s="32" t="s">
        <v>89</v>
      </c>
      <c r="C156" s="22">
        <v>94910</v>
      </c>
      <c r="D156" s="22">
        <v>176783</v>
      </c>
      <c r="E156" s="22">
        <v>202114</v>
      </c>
      <c r="F156" s="22">
        <v>257318</v>
      </c>
      <c r="G156" s="22">
        <v>330909</v>
      </c>
      <c r="H156" s="22">
        <v>560632.93332000007</v>
      </c>
      <c r="I156" s="22">
        <v>762119</v>
      </c>
      <c r="J156" s="22">
        <v>975945</v>
      </c>
      <c r="K156" s="22">
        <v>1246087</v>
      </c>
      <c r="L156" s="22">
        <v>1280629</v>
      </c>
      <c r="M156" s="22">
        <v>1681078</v>
      </c>
      <c r="N156" s="22">
        <v>1690898</v>
      </c>
      <c r="O156" s="22">
        <v>1824455</v>
      </c>
      <c r="P156" s="22">
        <v>2001272</v>
      </c>
      <c r="Q156" s="22">
        <v>1947253</v>
      </c>
      <c r="R156" s="22">
        <v>1214784</v>
      </c>
      <c r="S156" s="22">
        <v>907770</v>
      </c>
      <c r="T156" s="22">
        <v>744689</v>
      </c>
      <c r="U156" s="22">
        <v>716398.9</v>
      </c>
      <c r="V156" s="22">
        <v>928285</v>
      </c>
      <c r="W156" s="22">
        <v>1223438</v>
      </c>
      <c r="X156" s="22">
        <v>1147018</v>
      </c>
      <c r="Y156" s="22">
        <v>1000814</v>
      </c>
      <c r="Z156" s="22">
        <v>1032795</v>
      </c>
      <c r="AA156" s="22">
        <v>742662</v>
      </c>
      <c r="AB156" s="22">
        <v>805906</v>
      </c>
      <c r="AC156" s="22">
        <v>1746502</v>
      </c>
      <c r="AD156" s="22">
        <v>1925477</v>
      </c>
      <c r="AE156" s="22">
        <v>908634</v>
      </c>
      <c r="AF156" s="22">
        <v>1872167</v>
      </c>
      <c r="AG156" s="22">
        <v>905058</v>
      </c>
      <c r="AH156" s="22">
        <v>1019978</v>
      </c>
      <c r="AI156" s="22">
        <v>2095072</v>
      </c>
      <c r="AJ156" s="22">
        <v>2760313</v>
      </c>
      <c r="AK156" s="22">
        <v>2399614</v>
      </c>
      <c r="AL156" s="22">
        <v>610003</v>
      </c>
      <c r="AM156" s="22">
        <v>2548500</v>
      </c>
      <c r="AN156" s="22">
        <v>2852982</v>
      </c>
      <c r="AO156" s="22">
        <v>3244639</v>
      </c>
      <c r="AP156" s="22">
        <v>3945424</v>
      </c>
      <c r="AQ156" s="22">
        <v>3879837</v>
      </c>
    </row>
    <row r="157" spans="2:44" ht="13.5" x14ac:dyDescent="0.3">
      <c r="B157" s="32" t="s">
        <v>90</v>
      </c>
      <c r="C157" s="22">
        <v>19306.14</v>
      </c>
      <c r="D157" s="22">
        <v>25519</v>
      </c>
      <c r="E157" s="22">
        <v>25323</v>
      </c>
      <c r="F157" s="22">
        <v>58471</v>
      </c>
      <c r="G157" s="22">
        <v>63565.600200000008</v>
      </c>
      <c r="H157" s="22">
        <v>102365.6998</v>
      </c>
      <c r="I157" s="22">
        <v>121393.77600000001</v>
      </c>
      <c r="J157" s="22">
        <v>159947.95000000001</v>
      </c>
      <c r="K157" s="22">
        <v>212655.67</v>
      </c>
      <c r="L157" s="22">
        <v>251082.39</v>
      </c>
      <c r="M157" s="22">
        <v>422038</v>
      </c>
      <c r="N157" s="22">
        <v>422046.25</v>
      </c>
      <c r="O157" s="22">
        <v>526080</v>
      </c>
      <c r="P157" s="22">
        <v>575147</v>
      </c>
      <c r="Q157" s="22">
        <v>580647.62</v>
      </c>
      <c r="R157" s="22">
        <v>352706.4</v>
      </c>
      <c r="S157" s="22">
        <v>463526.39999999997</v>
      </c>
      <c r="T157" s="22">
        <v>358390.10000000003</v>
      </c>
      <c r="U157" s="22">
        <v>234064.8</v>
      </c>
      <c r="V157" s="22">
        <v>728203.8</v>
      </c>
      <c r="W157" s="22">
        <v>278802.96999999997</v>
      </c>
      <c r="X157" s="22">
        <v>290552.3040298993</v>
      </c>
      <c r="Y157" s="22">
        <v>232373</v>
      </c>
      <c r="Z157" s="22">
        <v>243842.68000000002</v>
      </c>
      <c r="AA157" s="22">
        <v>224002</v>
      </c>
      <c r="AB157" s="22">
        <v>240080</v>
      </c>
      <c r="AC157" s="22">
        <v>652088</v>
      </c>
      <c r="AD157" s="22">
        <v>736577</v>
      </c>
      <c r="AE157" s="22">
        <v>275957</v>
      </c>
      <c r="AF157" s="22">
        <v>764233</v>
      </c>
      <c r="AG157" s="22">
        <v>286557</v>
      </c>
      <c r="AH157" s="22">
        <v>326782</v>
      </c>
      <c r="AI157" s="22">
        <v>786706</v>
      </c>
      <c r="AJ157" s="22">
        <v>783743</v>
      </c>
      <c r="AK157" s="22">
        <v>795457</v>
      </c>
      <c r="AL157" s="22">
        <v>2446290</v>
      </c>
      <c r="AM157" s="22">
        <v>751895.45</v>
      </c>
      <c r="AN157" s="22">
        <v>842960.25</v>
      </c>
      <c r="AO157" s="22">
        <v>879674</v>
      </c>
      <c r="AP157" s="22">
        <v>911672.55</v>
      </c>
      <c r="AQ157" s="22">
        <v>953885.55</v>
      </c>
    </row>
    <row r="158" spans="2:44" ht="14" thickBot="1" x14ac:dyDescent="0.35">
      <c r="B158" s="32" t="s">
        <v>91</v>
      </c>
      <c r="C158" s="33">
        <v>0.20341523548625012</v>
      </c>
      <c r="D158" s="33">
        <v>0.1443521153052047</v>
      </c>
      <c r="E158" s="33">
        <v>0.12529067753841891</v>
      </c>
      <c r="F158" s="33">
        <v>0.22723245167458164</v>
      </c>
      <c r="G158" s="33">
        <v>0.19209389953129111</v>
      </c>
      <c r="H158" s="33">
        <v>0.18258952286980853</v>
      </c>
      <c r="I158" s="33">
        <v>0.15928454217779639</v>
      </c>
      <c r="J158" s="33">
        <v>0.16389033193468897</v>
      </c>
      <c r="K158" s="33">
        <v>0.17065876620171785</v>
      </c>
      <c r="L158" s="33">
        <v>0.19606177120774246</v>
      </c>
      <c r="M158" s="33">
        <v>0.25105200353582641</v>
      </c>
      <c r="N158" s="33">
        <v>0.24959888177761166</v>
      </c>
      <c r="O158" s="33">
        <v>0.28834912343686198</v>
      </c>
      <c r="P158" s="33">
        <v>0.28739071950239647</v>
      </c>
      <c r="Q158" s="33">
        <v>0.29818807314714624</v>
      </c>
      <c r="R158" s="33">
        <v>0.29034495021337131</v>
      </c>
      <c r="S158" s="33">
        <v>0.51062097227271219</v>
      </c>
      <c r="T158" s="33">
        <v>0.4812614393391067</v>
      </c>
      <c r="U158" s="33">
        <v>0.32672411976065285</v>
      </c>
      <c r="V158" s="33">
        <v>0.784461453109767</v>
      </c>
      <c r="W158" s="33">
        <v>0.22788483764604334</v>
      </c>
      <c r="X158" s="33">
        <v>0.25331102391584032</v>
      </c>
      <c r="Y158" s="33">
        <v>0.23218400222219113</v>
      </c>
      <c r="Z158" s="33">
        <v>0.23609978746992386</v>
      </c>
      <c r="AA158" s="33">
        <v>0.30162038720171491</v>
      </c>
      <c r="AB158" s="33">
        <v>0.29790074772988412</v>
      </c>
      <c r="AC158" s="33">
        <v>0.37336802362665489</v>
      </c>
      <c r="AD158" s="33">
        <v>0.38254261151911967</v>
      </c>
      <c r="AE158" s="33">
        <v>0.30370534230504254</v>
      </c>
      <c r="AF158" s="33">
        <v>0.40820770796622308</v>
      </c>
      <c r="AG158" s="33">
        <v>0.31661727756674157</v>
      </c>
      <c r="AH158" s="33">
        <v>0.32038141999141156</v>
      </c>
      <c r="AI158" s="33">
        <v>0.37550308533549204</v>
      </c>
      <c r="AJ158" s="33">
        <v>0.28393265546334784</v>
      </c>
      <c r="AK158" s="33">
        <v>0.33149373190854864</v>
      </c>
      <c r="AL158" s="33">
        <v>0.24935841621394028</v>
      </c>
      <c r="AM158" s="33">
        <v>0.29503451049637042</v>
      </c>
      <c r="AN158" s="33">
        <v>0.29546637518217783</v>
      </c>
      <c r="AO158" s="33">
        <v>0.27111613957669867</v>
      </c>
      <c r="AP158" s="33">
        <v>0.23107086842884314</v>
      </c>
      <c r="AQ158" s="33">
        <v>0.24585711977075328</v>
      </c>
      <c r="AR158" s="12"/>
    </row>
    <row r="159" spans="2:44" ht="14" thickBot="1" x14ac:dyDescent="0.35">
      <c r="B159" s="30"/>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row>
    <row r="163" spans="2:44" ht="14" thickBot="1" x14ac:dyDescent="0.3">
      <c r="B163" s="25" t="s">
        <v>93</v>
      </c>
    </row>
    <row r="164" spans="2:44" ht="14" thickBot="1" x14ac:dyDescent="0.35">
      <c r="B164" s="23"/>
      <c r="C164" s="27" t="s">
        <v>19</v>
      </c>
      <c r="D164" s="27" t="s">
        <v>20</v>
      </c>
      <c r="E164" s="27" t="s">
        <v>21</v>
      </c>
      <c r="F164" s="27" t="s">
        <v>22</v>
      </c>
      <c r="G164" s="27" t="s">
        <v>23</v>
      </c>
      <c r="H164" s="27" t="s">
        <v>24</v>
      </c>
      <c r="I164" s="27" t="s">
        <v>25</v>
      </c>
      <c r="J164" s="27" t="s">
        <v>26</v>
      </c>
      <c r="K164" s="31" t="s">
        <v>27</v>
      </c>
      <c r="L164" s="31" t="s">
        <v>28</v>
      </c>
      <c r="M164" s="31" t="s">
        <v>29</v>
      </c>
      <c r="N164" s="31" t="s">
        <v>30</v>
      </c>
      <c r="O164" s="31" t="s">
        <v>31</v>
      </c>
      <c r="P164" s="31" t="s">
        <v>32</v>
      </c>
      <c r="Q164" s="31" t="s">
        <v>33</v>
      </c>
      <c r="R164" s="31" t="s">
        <v>34</v>
      </c>
      <c r="S164" s="31" t="s">
        <v>35</v>
      </c>
      <c r="T164" s="31" t="s">
        <v>36</v>
      </c>
      <c r="U164" s="20" t="s">
        <v>37</v>
      </c>
      <c r="V164" s="20" t="s">
        <v>38</v>
      </c>
      <c r="W164" s="20" t="s">
        <v>39</v>
      </c>
      <c r="X164" s="20" t="s">
        <v>40</v>
      </c>
      <c r="Y164" s="20" t="s">
        <v>41</v>
      </c>
      <c r="Z164" s="20" t="s">
        <v>42</v>
      </c>
      <c r="AA164" s="20" t="s">
        <v>234</v>
      </c>
      <c r="AB164" s="20" t="s">
        <v>235</v>
      </c>
      <c r="AC164" s="20" t="s">
        <v>236</v>
      </c>
      <c r="AD164" s="20" t="s">
        <v>237</v>
      </c>
      <c r="AE164" s="20" t="s">
        <v>238</v>
      </c>
      <c r="AF164" s="20" t="s">
        <v>239</v>
      </c>
      <c r="AG164" s="20" t="s">
        <v>279</v>
      </c>
      <c r="AH164" s="20" t="s">
        <v>280</v>
      </c>
      <c r="AI164" s="20" t="s">
        <v>281</v>
      </c>
      <c r="AJ164" s="20" t="s">
        <v>282</v>
      </c>
      <c r="AK164" s="20" t="s">
        <v>283</v>
      </c>
      <c r="AL164" s="20" t="s">
        <v>284</v>
      </c>
      <c r="AM164" s="20" t="s">
        <v>286</v>
      </c>
      <c r="AN164" s="20" t="s">
        <v>287</v>
      </c>
      <c r="AO164" s="20" t="s">
        <v>288</v>
      </c>
      <c r="AP164" s="20" t="s">
        <v>293</v>
      </c>
      <c r="AQ164" s="20" t="s">
        <v>296</v>
      </c>
    </row>
    <row r="165" spans="2:44" ht="13.5" x14ac:dyDescent="0.3">
      <c r="B165" s="32" t="s">
        <v>89</v>
      </c>
      <c r="C165" s="22">
        <v>2931968821.497087</v>
      </c>
      <c r="D165" s="22">
        <v>4095884805.0475993</v>
      </c>
      <c r="E165" s="22">
        <v>1977518272.9847171</v>
      </c>
      <c r="F165" s="22">
        <v>2671386504.006392</v>
      </c>
      <c r="G165" s="22">
        <v>2959802040.2454038</v>
      </c>
      <c r="H165" s="22">
        <v>3459163100.9392447</v>
      </c>
      <c r="I165" s="22">
        <v>4245593912.8570666</v>
      </c>
      <c r="J165" s="22">
        <v>4864852999.1625099</v>
      </c>
      <c r="K165" s="22">
        <v>3685792325.0977163</v>
      </c>
      <c r="L165" s="22">
        <v>4598308083</v>
      </c>
      <c r="M165" s="22">
        <v>5863623945</v>
      </c>
      <c r="N165" s="22">
        <v>6252539448.1000004</v>
      </c>
      <c r="O165" s="22">
        <v>14676300396</v>
      </c>
      <c r="P165" s="22">
        <v>5808229122</v>
      </c>
      <c r="Q165" s="22">
        <v>4807959151.1999998</v>
      </c>
      <c r="R165" s="22">
        <v>6994315854</v>
      </c>
      <c r="S165" s="22">
        <v>6563139622</v>
      </c>
      <c r="T165" s="22">
        <v>4781465458.3999996</v>
      </c>
      <c r="U165" s="22">
        <v>6525905529.5</v>
      </c>
      <c r="V165" s="22">
        <v>11859685798.200001</v>
      </c>
      <c r="W165" s="22">
        <v>9174121891.7399998</v>
      </c>
      <c r="X165" s="22">
        <v>14495812513.482405</v>
      </c>
      <c r="Y165" s="22">
        <v>9969788387.7199993</v>
      </c>
      <c r="Z165" s="22">
        <v>8712712405.8200016</v>
      </c>
      <c r="AA165" s="22">
        <v>7937395977.2199984</v>
      </c>
      <c r="AB165" s="22">
        <v>10512535028.780003</v>
      </c>
      <c r="AC165" s="22">
        <v>15479003939.74</v>
      </c>
      <c r="AD165" s="22">
        <v>14177883481.49</v>
      </c>
      <c r="AE165" s="22">
        <v>12265612082.360615</v>
      </c>
      <c r="AF165" s="22">
        <v>14330966697.779999</v>
      </c>
      <c r="AG165" s="22">
        <v>15137675867.029999</v>
      </c>
      <c r="AH165" s="22">
        <v>15719472510.59</v>
      </c>
      <c r="AI165" s="22">
        <v>17656504756.43</v>
      </c>
      <c r="AJ165" s="22">
        <v>20423587702.589989</v>
      </c>
      <c r="AK165" s="22">
        <v>19836116723.409996</v>
      </c>
      <c r="AL165" s="22">
        <v>3496692591.4899998</v>
      </c>
      <c r="AM165" s="22">
        <v>23693550907.024521</v>
      </c>
      <c r="AN165" s="22">
        <v>24549462381.69701</v>
      </c>
      <c r="AO165" s="22">
        <v>39262080994.579979</v>
      </c>
      <c r="AP165" s="22">
        <v>31893382558.083195</v>
      </c>
      <c r="AQ165" s="22">
        <v>23452052541.669998</v>
      </c>
    </row>
    <row r="166" spans="2:44" ht="13.5" x14ac:dyDescent="0.3">
      <c r="B166" s="32" t="s">
        <v>94</v>
      </c>
      <c r="C166" s="22">
        <v>336970324.97320706</v>
      </c>
      <c r="D166" s="22">
        <v>354546997.50280011</v>
      </c>
      <c r="E166" s="22">
        <v>368453586.95552331</v>
      </c>
      <c r="F166" s="22">
        <v>393054381.99725008</v>
      </c>
      <c r="G166" s="22">
        <v>365993315.9555195</v>
      </c>
      <c r="H166" s="22">
        <v>542617979.28213561</v>
      </c>
      <c r="I166" s="22">
        <v>606013814.59499967</v>
      </c>
      <c r="J166" s="22">
        <v>676282661.81575</v>
      </c>
      <c r="K166" s="22">
        <v>697971951.65263975</v>
      </c>
      <c r="L166" s="22">
        <v>811922788</v>
      </c>
      <c r="M166" s="22">
        <v>912096014</v>
      </c>
      <c r="N166" s="22">
        <v>943938791</v>
      </c>
      <c r="O166" s="22">
        <v>866281808</v>
      </c>
      <c r="P166" s="22">
        <v>916412586</v>
      </c>
      <c r="Q166" s="22">
        <v>809671970.16999996</v>
      </c>
      <c r="R166" s="22">
        <v>613056116.30999994</v>
      </c>
      <c r="S166" s="22">
        <v>536230064.10000002</v>
      </c>
      <c r="T166" s="22">
        <v>514456146</v>
      </c>
      <c r="U166" s="22">
        <v>553964834</v>
      </c>
      <c r="V166" s="22">
        <v>592059669</v>
      </c>
      <c r="W166" s="22">
        <v>919732190.60000002</v>
      </c>
      <c r="X166" s="22">
        <v>1027260667.3611954</v>
      </c>
      <c r="Y166" s="22">
        <v>900280992.08999991</v>
      </c>
      <c r="Z166" s="22">
        <v>1191923133.6399999</v>
      </c>
      <c r="AA166" s="22">
        <v>1194644321.3700001</v>
      </c>
      <c r="AB166" s="22">
        <v>1341236380.3599999</v>
      </c>
      <c r="AC166" s="22">
        <v>1661158665.4799998</v>
      </c>
      <c r="AD166" s="22">
        <v>2163729347.1199999</v>
      </c>
      <c r="AE166" s="22">
        <v>1687095388.98</v>
      </c>
      <c r="AF166" s="22">
        <v>2433514279.96</v>
      </c>
      <c r="AG166" s="22">
        <v>1815092092.5900002</v>
      </c>
      <c r="AH166" s="22">
        <v>2228543126.4200001</v>
      </c>
      <c r="AI166" s="22">
        <v>3066149774.0500002</v>
      </c>
      <c r="AJ166" s="22">
        <v>3240815809.0300002</v>
      </c>
      <c r="AK166" s="22">
        <v>3166568055.1900001</v>
      </c>
      <c r="AL166" s="22">
        <v>21634104123.860001</v>
      </c>
      <c r="AM166" s="22">
        <v>3061310929.9681764</v>
      </c>
      <c r="AN166" s="22">
        <v>3312190056.9339767</v>
      </c>
      <c r="AO166" s="22">
        <v>4252671304.6199999</v>
      </c>
      <c r="AP166" s="22">
        <v>4592692227.9872503</v>
      </c>
      <c r="AQ166" s="22">
        <v>3859336944.48</v>
      </c>
    </row>
    <row r="167" spans="2:44" ht="14" thickBot="1" x14ac:dyDescent="0.35">
      <c r="B167" s="32" t="s">
        <v>95</v>
      </c>
      <c r="C167" s="33">
        <v>0.11492970951892567</v>
      </c>
      <c r="D167" s="33">
        <v>8.6561760005035057E-2</v>
      </c>
      <c r="E167" s="33">
        <v>0.18632120470846888</v>
      </c>
      <c r="F167" s="33">
        <v>0.14713497332107117</v>
      </c>
      <c r="G167" s="33">
        <v>0.12365466033842391</v>
      </c>
      <c r="H167" s="33">
        <v>0.15686394756431171</v>
      </c>
      <c r="I167" s="33">
        <v>0.14273946755948297</v>
      </c>
      <c r="J167" s="33">
        <v>0.13901399732575123</v>
      </c>
      <c r="K167" s="33">
        <v>0.18936822536091621</v>
      </c>
      <c r="L167" s="33">
        <v>0.17656989774166901</v>
      </c>
      <c r="M167" s="33">
        <v>0.1555515876453431</v>
      </c>
      <c r="N167" s="33">
        <v>0.15096886614395386</v>
      </c>
      <c r="O167" s="33">
        <v>5.9025897850667024E-2</v>
      </c>
      <c r="P167" s="33">
        <v>0.1577783119004168</v>
      </c>
      <c r="Q167" s="33">
        <v>0.16840242287996915</v>
      </c>
      <c r="R167" s="33">
        <v>8.7650619318170697E-2</v>
      </c>
      <c r="S167" s="33">
        <v>8.1703284553406086E-2</v>
      </c>
      <c r="T167" s="33">
        <v>0.10759382253744235</v>
      </c>
      <c r="U167" s="33">
        <v>8.4887044640139547E-2</v>
      </c>
      <c r="V167" s="33">
        <v>4.9922036643657089E-2</v>
      </c>
      <c r="W167" s="33">
        <v>0.10025288539365156</v>
      </c>
      <c r="X167" s="33"/>
      <c r="Y167" s="33">
        <v>9.030091282568195E-2</v>
      </c>
      <c r="Z167" s="33">
        <v>0.13680276337869338</v>
      </c>
      <c r="AA167" s="33">
        <v>0.15050834364300086</v>
      </c>
      <c r="AB167" s="33">
        <v>0.12758448620509877</v>
      </c>
      <c r="AC167" s="33">
        <v>0.10731689661343301</v>
      </c>
      <c r="AD167" s="33">
        <v>0.15261300108333281</v>
      </c>
      <c r="AE167" s="33">
        <v>0.13754677529760137</v>
      </c>
      <c r="AF167" s="33">
        <v>0.16980810375736721</v>
      </c>
      <c r="AG167" s="33">
        <v>0.11990559901888823</v>
      </c>
      <c r="AH167" s="33">
        <v>0.14176958704680837</v>
      </c>
      <c r="AI167" s="33">
        <v>0.17365553467955741</v>
      </c>
      <c r="AJ167" s="33">
        <v>0.15868004467300428</v>
      </c>
      <c r="AK167" s="33">
        <v>0.15963649031430183</v>
      </c>
      <c r="AL167" s="33">
        <v>0.1616287215532784</v>
      </c>
      <c r="AM167" s="33">
        <v>0.12920439582825796</v>
      </c>
      <c r="AN167" s="33">
        <v>0.13491904651253783</v>
      </c>
      <c r="AO167" s="33">
        <v>0.10831497457322931</v>
      </c>
      <c r="AP167" s="33">
        <f>AP166/AP165</f>
        <v>0.14400141532881275</v>
      </c>
      <c r="AQ167" s="33">
        <v>0.16456286449225141</v>
      </c>
      <c r="AR167" s="12"/>
    </row>
    <row r="168" spans="2:44" ht="14" thickBot="1" x14ac:dyDescent="0.35">
      <c r="B168" s="30"/>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row>
    <row r="169" spans="2:44" x14ac:dyDescent="0.25">
      <c r="AC169" s="89"/>
      <c r="AD169" s="89"/>
      <c r="AE169" s="89"/>
      <c r="AF169" s="89"/>
      <c r="AG169" s="89"/>
      <c r="AH169" s="89"/>
      <c r="AI169" s="89"/>
      <c r="AJ169" s="89"/>
      <c r="AK169" s="89"/>
    </row>
    <row r="170" spans="2:44" x14ac:dyDescent="0.25">
      <c r="O170" s="35"/>
      <c r="P170" s="35"/>
      <c r="Q170" s="35"/>
      <c r="R170" s="35"/>
      <c r="S170" s="35"/>
      <c r="T170" s="35"/>
    </row>
    <row r="172" spans="2:44" ht="14" thickBot="1" x14ac:dyDescent="0.3">
      <c r="B172" s="25" t="s">
        <v>96</v>
      </c>
    </row>
    <row r="173" spans="2:44" ht="14" thickBot="1" x14ac:dyDescent="0.35">
      <c r="B173" s="23"/>
      <c r="C173" s="27" t="s">
        <v>19</v>
      </c>
      <c r="D173" s="27" t="s">
        <v>20</v>
      </c>
      <c r="E173" s="27" t="s">
        <v>21</v>
      </c>
      <c r="F173" s="27" t="s">
        <v>22</v>
      </c>
      <c r="G173" s="27" t="s">
        <v>23</v>
      </c>
      <c r="H173" s="27" t="s">
        <v>24</v>
      </c>
      <c r="I173" s="27" t="s">
        <v>25</v>
      </c>
      <c r="J173" s="27" t="s">
        <v>26</v>
      </c>
      <c r="K173" s="31" t="s">
        <v>27</v>
      </c>
      <c r="L173" s="31" t="s">
        <v>28</v>
      </c>
      <c r="M173" s="31" t="s">
        <v>29</v>
      </c>
      <c r="N173" s="31" t="s">
        <v>30</v>
      </c>
      <c r="O173" s="31" t="s">
        <v>31</v>
      </c>
      <c r="P173" s="31" t="s">
        <v>32</v>
      </c>
      <c r="Q173" s="31" t="s">
        <v>33</v>
      </c>
      <c r="R173" s="31" t="s">
        <v>34</v>
      </c>
      <c r="S173" s="31" t="s">
        <v>35</v>
      </c>
      <c r="T173" s="31" t="s">
        <v>36</v>
      </c>
      <c r="U173" s="20" t="s">
        <v>37</v>
      </c>
      <c r="V173" s="20" t="s">
        <v>38</v>
      </c>
      <c r="W173" s="20" t="s">
        <v>39</v>
      </c>
      <c r="X173" s="20" t="s">
        <v>40</v>
      </c>
      <c r="Y173" s="20" t="s">
        <v>41</v>
      </c>
      <c r="Z173" s="20" t="s">
        <v>42</v>
      </c>
      <c r="AA173" s="20" t="s">
        <v>234</v>
      </c>
      <c r="AB173" s="20" t="s">
        <v>235</v>
      </c>
      <c r="AC173" s="20" t="s">
        <v>236</v>
      </c>
      <c r="AD173" s="20" t="s">
        <v>237</v>
      </c>
      <c r="AE173" s="20" t="s">
        <v>238</v>
      </c>
      <c r="AF173" s="20" t="s">
        <v>239</v>
      </c>
      <c r="AG173" s="20" t="s">
        <v>279</v>
      </c>
      <c r="AH173" s="20" t="s">
        <v>280</v>
      </c>
      <c r="AI173" s="20" t="s">
        <v>281</v>
      </c>
      <c r="AJ173" s="20" t="s">
        <v>282</v>
      </c>
      <c r="AK173" s="20" t="s">
        <v>283</v>
      </c>
      <c r="AL173" s="20" t="s">
        <v>284</v>
      </c>
      <c r="AM173" s="20" t="s">
        <v>286</v>
      </c>
      <c r="AN173" s="20" t="s">
        <v>287</v>
      </c>
      <c r="AO173" s="20" t="s">
        <v>288</v>
      </c>
      <c r="AP173" s="20" t="s">
        <v>293</v>
      </c>
      <c r="AQ173" s="20" t="s">
        <v>296</v>
      </c>
    </row>
    <row r="174" spans="2:44" ht="13.5" x14ac:dyDescent="0.3">
      <c r="B174" s="32" t="s">
        <v>89</v>
      </c>
      <c r="C174" s="22">
        <v>94910</v>
      </c>
      <c r="D174" s="22">
        <v>176783</v>
      </c>
      <c r="E174" s="22">
        <v>202114</v>
      </c>
      <c r="F174" s="22">
        <v>257318</v>
      </c>
      <c r="G174" s="22">
        <v>330909</v>
      </c>
      <c r="H174" s="22">
        <v>560632.93332000007</v>
      </c>
      <c r="I174" s="22">
        <v>762119</v>
      </c>
      <c r="J174" s="22">
        <v>975945</v>
      </c>
      <c r="K174" s="22">
        <v>1246087</v>
      </c>
      <c r="L174" s="22">
        <v>1280629</v>
      </c>
      <c r="M174" s="22">
        <v>1681078</v>
      </c>
      <c r="N174" s="22">
        <v>1690898</v>
      </c>
      <c r="O174" s="22">
        <v>1824455</v>
      </c>
      <c r="P174" s="22">
        <v>2001272</v>
      </c>
      <c r="Q174" s="22">
        <v>1947253</v>
      </c>
      <c r="R174" s="22">
        <v>1214784</v>
      </c>
      <c r="S174" s="22">
        <v>907770</v>
      </c>
      <c r="T174" s="22">
        <v>744689</v>
      </c>
      <c r="U174" s="22">
        <v>716398.9</v>
      </c>
      <c r="V174" s="22">
        <v>928285</v>
      </c>
      <c r="W174" s="22">
        <v>1223438</v>
      </c>
      <c r="X174" s="22">
        <v>1147018</v>
      </c>
      <c r="Y174" s="22">
        <v>1000814</v>
      </c>
      <c r="Z174" s="22">
        <v>1032795</v>
      </c>
      <c r="AA174" s="22">
        <v>742662</v>
      </c>
      <c r="AB174" s="22">
        <v>805906</v>
      </c>
      <c r="AC174" s="22">
        <v>1746502</v>
      </c>
      <c r="AD174" s="22">
        <v>1925477</v>
      </c>
      <c r="AE174" s="22">
        <v>908634</v>
      </c>
      <c r="AF174" s="22">
        <v>1872167</v>
      </c>
      <c r="AG174" s="22">
        <v>905058</v>
      </c>
      <c r="AH174" s="22">
        <v>1019978</v>
      </c>
      <c r="AI174" s="22">
        <v>2095072</v>
      </c>
      <c r="AJ174" s="22">
        <v>2760313</v>
      </c>
      <c r="AK174" s="22">
        <v>2399614</v>
      </c>
      <c r="AL174" s="22">
        <v>910164</v>
      </c>
      <c r="AM174" s="22">
        <v>2548500</v>
      </c>
      <c r="AN174" s="22">
        <v>2852982</v>
      </c>
      <c r="AO174" s="22">
        <v>3244639</v>
      </c>
      <c r="AP174" s="22">
        <v>3945424</v>
      </c>
      <c r="AQ174" s="22">
        <v>3879837</v>
      </c>
    </row>
    <row r="175" spans="2:44" ht="13.5" x14ac:dyDescent="0.3">
      <c r="B175" s="32" t="s">
        <v>94</v>
      </c>
      <c r="C175" s="22">
        <v>20209.66</v>
      </c>
      <c r="D175" s="22">
        <v>33209.684414106938</v>
      </c>
      <c r="E175" s="22">
        <v>33754.800000000003</v>
      </c>
      <c r="F175" s="22">
        <v>120204</v>
      </c>
      <c r="G175" s="22">
        <v>151226.245</v>
      </c>
      <c r="H175" s="22">
        <v>294025.0686</v>
      </c>
      <c r="I175" s="22">
        <v>377681.04000000004</v>
      </c>
      <c r="J175" s="22">
        <v>509647.64999999997</v>
      </c>
      <c r="K175" s="22">
        <v>745517.33000000007</v>
      </c>
      <c r="L175" s="22">
        <v>727342.61</v>
      </c>
      <c r="M175" s="22">
        <v>1009271</v>
      </c>
      <c r="N175" s="22">
        <v>1020571.24</v>
      </c>
      <c r="O175" s="22">
        <v>1164038</v>
      </c>
      <c r="P175" s="22">
        <v>1257401</v>
      </c>
      <c r="Q175" s="22">
        <v>1265439.2</v>
      </c>
      <c r="R175" s="22">
        <v>699348.6</v>
      </c>
      <c r="S175" s="22">
        <v>500286.60000000003</v>
      </c>
      <c r="T175" s="22">
        <v>403323.89999999997</v>
      </c>
      <c r="U175" s="22">
        <v>374949.16000000003</v>
      </c>
      <c r="V175" s="22">
        <v>120624.2</v>
      </c>
      <c r="W175" s="22">
        <v>668947.03</v>
      </c>
      <c r="X175" s="22">
        <v>694823.6959701007</v>
      </c>
      <c r="Y175" s="22">
        <v>523537</v>
      </c>
      <c r="Z175" s="22">
        <v>429106.32</v>
      </c>
      <c r="AA175" s="22">
        <v>330389</v>
      </c>
      <c r="AB175" s="22">
        <v>363376</v>
      </c>
      <c r="AC175" s="22">
        <v>864220</v>
      </c>
      <c r="AD175" s="22">
        <v>970264</v>
      </c>
      <c r="AE175" s="22">
        <v>386808</v>
      </c>
      <c r="AF175" s="22">
        <v>983114</v>
      </c>
      <c r="AG175" s="22">
        <v>388154</v>
      </c>
      <c r="AH175" s="22">
        <v>445284</v>
      </c>
      <c r="AI175" s="22">
        <v>994517</v>
      </c>
      <c r="AJ175" s="22">
        <v>979639</v>
      </c>
      <c r="AK175" s="22">
        <v>950934</v>
      </c>
      <c r="AL175" s="22">
        <v>2446290</v>
      </c>
      <c r="AM175" s="22">
        <v>645727.5</v>
      </c>
      <c r="AN175" s="22">
        <v>771114.35000000009</v>
      </c>
      <c r="AO175" s="22">
        <v>1118130</v>
      </c>
      <c r="AP175" s="22">
        <v>1301951.8999999999</v>
      </c>
      <c r="AQ175" s="22">
        <v>1464992.9</v>
      </c>
    </row>
    <row r="176" spans="2:44" ht="14" thickBot="1" x14ac:dyDescent="0.35">
      <c r="B176" s="32" t="s">
        <v>97</v>
      </c>
      <c r="C176" s="33">
        <v>0.21293499104414709</v>
      </c>
      <c r="D176" s="33">
        <v>0.18785564457050133</v>
      </c>
      <c r="E176" s="33">
        <v>0.1670087178523012</v>
      </c>
      <c r="F176" s="33">
        <v>0.46714182451285957</v>
      </c>
      <c r="G176" s="33">
        <v>0.45700251428640504</v>
      </c>
      <c r="H176" s="33">
        <v>0.52445200972910977</v>
      </c>
      <c r="I176" s="33">
        <v>0.4955670177491967</v>
      </c>
      <c r="J176" s="33">
        <v>0.52220939704594005</v>
      </c>
      <c r="K176" s="33">
        <v>0.59828674081344246</v>
      </c>
      <c r="L176" s="33">
        <v>0.56795731628754309</v>
      </c>
      <c r="M176" s="33">
        <v>0.60037130936220684</v>
      </c>
      <c r="N176" s="33">
        <v>0.60356759544336791</v>
      </c>
      <c r="O176" s="33">
        <f t="shared" ref="O176:R176" si="28">O175/O174</f>
        <v>0.63801957296836587</v>
      </c>
      <c r="P176" s="33">
        <f t="shared" si="28"/>
        <v>0.62830090062720112</v>
      </c>
      <c r="Q176" s="33">
        <f t="shared" si="28"/>
        <v>0.6498586470273765</v>
      </c>
      <c r="R176" s="33">
        <f t="shared" si="28"/>
        <v>0.57569790184921765</v>
      </c>
      <c r="S176" s="33">
        <v>0.55111603159390599</v>
      </c>
      <c r="T176" s="33">
        <v>0.54160045334361051</v>
      </c>
      <c r="U176" s="33">
        <v>0.52338042395095807</v>
      </c>
      <c r="V176" s="45">
        <v>0.12994306705376044</v>
      </c>
      <c r="W176" s="45">
        <v>0.54677640387171234</v>
      </c>
      <c r="X176" s="45">
        <v>0.60576529397978118</v>
      </c>
      <c r="Y176" s="45">
        <v>0.52311118749338037</v>
      </c>
      <c r="Z176" s="45">
        <v>0.415480632652172</v>
      </c>
      <c r="AA176" s="45">
        <v>0.44487128734202103</v>
      </c>
      <c r="AB176" s="45">
        <v>0.45089129501455505</v>
      </c>
      <c r="AC176" s="45">
        <v>0.49482909266636971</v>
      </c>
      <c r="AD176" s="45">
        <v>0.50390838218270073</v>
      </c>
      <c r="AE176" s="45">
        <v>0.42570275820627446</v>
      </c>
      <c r="AF176" s="45">
        <v>0.52512088932237344</v>
      </c>
      <c r="AG176" s="45">
        <v>0.4288719617969235</v>
      </c>
      <c r="AH176" s="45">
        <v>0.43656235722731274</v>
      </c>
      <c r="AI176" s="45">
        <v>0.47469347115516791</v>
      </c>
      <c r="AJ176" s="45">
        <v>0.35490141878837655</v>
      </c>
      <c r="AK176" s="45">
        <v>0.39628623603629581</v>
      </c>
      <c r="AL176" s="45">
        <v>0.37205891370197319</v>
      </c>
      <c r="AM176" s="45">
        <v>0.25337551500882871</v>
      </c>
      <c r="AN176" s="45">
        <v>0.27028363655992227</v>
      </c>
      <c r="AO176" s="45">
        <v>0.3446084448840071</v>
      </c>
      <c r="AP176" s="45">
        <f>AP175/AP174</f>
        <v>0.32999036351986499</v>
      </c>
      <c r="AQ176" s="45">
        <v>0.37759135242021763</v>
      </c>
      <c r="AR176" s="12"/>
    </row>
    <row r="177" spans="2:43" ht="14" thickBot="1" x14ac:dyDescent="0.35">
      <c r="B177" s="30"/>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row>
    <row r="181" spans="2:43" ht="13.5" x14ac:dyDescent="0.25">
      <c r="B181" s="25" t="s">
        <v>5</v>
      </c>
    </row>
    <row r="183" spans="2:43" ht="14" thickBot="1" x14ac:dyDescent="0.3">
      <c r="B183" s="25" t="s">
        <v>98</v>
      </c>
    </row>
    <row r="184" spans="2:43" ht="14" thickBot="1" x14ac:dyDescent="0.35">
      <c r="B184" s="26"/>
      <c r="C184" s="27" t="s">
        <v>19</v>
      </c>
      <c r="D184" s="27" t="s">
        <v>20</v>
      </c>
      <c r="E184" s="27" t="s">
        <v>51</v>
      </c>
      <c r="F184" s="27" t="s">
        <v>52</v>
      </c>
      <c r="G184" s="27" t="s">
        <v>53</v>
      </c>
      <c r="H184" s="27" t="s">
        <v>54</v>
      </c>
      <c r="I184" s="27" t="s">
        <v>55</v>
      </c>
      <c r="J184" s="27" t="s">
        <v>56</v>
      </c>
      <c r="K184" s="31" t="s">
        <v>27</v>
      </c>
      <c r="L184" s="31" t="s">
        <v>28</v>
      </c>
      <c r="M184" s="31" t="s">
        <v>29</v>
      </c>
      <c r="N184" s="31" t="s">
        <v>30</v>
      </c>
      <c r="O184" s="31" t="s">
        <v>31</v>
      </c>
      <c r="P184" s="31" t="s">
        <v>32</v>
      </c>
      <c r="Q184" s="31" t="s">
        <v>33</v>
      </c>
      <c r="R184" s="31" t="s">
        <v>34</v>
      </c>
      <c r="S184" s="31" t="s">
        <v>35</v>
      </c>
      <c r="T184" s="31" t="s">
        <v>36</v>
      </c>
      <c r="U184" s="20" t="s">
        <v>37</v>
      </c>
      <c r="V184" s="20" t="s">
        <v>38</v>
      </c>
      <c r="W184" s="20" t="s">
        <v>39</v>
      </c>
      <c r="X184" s="20" t="s">
        <v>40</v>
      </c>
      <c r="Y184" s="20" t="s">
        <v>41</v>
      </c>
      <c r="Z184" s="20" t="s">
        <v>42</v>
      </c>
      <c r="AA184" s="20" t="s">
        <v>234</v>
      </c>
      <c r="AB184" s="20" t="s">
        <v>235</v>
      </c>
      <c r="AC184" s="20" t="s">
        <v>236</v>
      </c>
      <c r="AD184" s="20" t="s">
        <v>237</v>
      </c>
      <c r="AE184" s="20" t="s">
        <v>238</v>
      </c>
      <c r="AF184" s="20" t="s">
        <v>239</v>
      </c>
      <c r="AG184" s="20" t="s">
        <v>279</v>
      </c>
      <c r="AH184" s="20" t="s">
        <v>280</v>
      </c>
      <c r="AI184" s="20" t="s">
        <v>281</v>
      </c>
      <c r="AJ184" s="20" t="s">
        <v>282</v>
      </c>
      <c r="AK184" s="20" t="s">
        <v>283</v>
      </c>
      <c r="AL184" s="20" t="s">
        <v>284</v>
      </c>
      <c r="AM184" s="20" t="s">
        <v>286</v>
      </c>
      <c r="AN184" s="20" t="s">
        <v>287</v>
      </c>
      <c r="AO184" s="20" t="s">
        <v>288</v>
      </c>
      <c r="AP184" s="20" t="s">
        <v>293</v>
      </c>
      <c r="AQ184" s="20" t="s">
        <v>296</v>
      </c>
    </row>
    <row r="185" spans="2:43" ht="13.5" x14ac:dyDescent="0.3">
      <c r="B185" s="28" t="s">
        <v>99</v>
      </c>
      <c r="C185" s="29">
        <v>38150636.44430209</v>
      </c>
      <c r="D185" s="29">
        <v>62236389.969844237</v>
      </c>
      <c r="E185" s="29">
        <v>80646179.870000005</v>
      </c>
      <c r="F185" s="29">
        <v>79586714.658628702</v>
      </c>
      <c r="G185" s="29">
        <v>78132587.051162198</v>
      </c>
      <c r="H185" s="29">
        <v>156337703.51079622</v>
      </c>
      <c r="I185" s="29">
        <v>154454686.04999998</v>
      </c>
      <c r="J185" s="29">
        <v>189492756.49000001</v>
      </c>
      <c r="K185" s="29">
        <v>225179181.59999999</v>
      </c>
      <c r="L185" s="29">
        <v>268868972.80000001</v>
      </c>
      <c r="M185" s="29">
        <v>308400843.80000001</v>
      </c>
      <c r="N185" s="29">
        <v>239965891.31</v>
      </c>
      <c r="O185" s="29">
        <v>215990636</v>
      </c>
      <c r="P185" s="29">
        <v>216537578</v>
      </c>
      <c r="Q185" s="29">
        <v>270279037</v>
      </c>
      <c r="R185" s="29">
        <v>173320624</v>
      </c>
      <c r="S185" s="29">
        <v>133747042</v>
      </c>
      <c r="T185" s="29">
        <v>110616336</v>
      </c>
      <c r="U185" s="29">
        <v>72682054.599999994</v>
      </c>
      <c r="V185" s="29">
        <v>118914214.83</v>
      </c>
      <c r="W185" s="29">
        <v>151773931.31</v>
      </c>
      <c r="X185" s="29">
        <v>210160697.34393099</v>
      </c>
      <c r="Y185" s="29">
        <v>167814136</v>
      </c>
      <c r="Z185" s="29">
        <v>174954744.34999999</v>
      </c>
      <c r="AA185" s="29">
        <v>161322269.94000003</v>
      </c>
      <c r="AB185" s="29">
        <v>99038355.120000005</v>
      </c>
      <c r="AC185" s="29">
        <v>134591710</v>
      </c>
      <c r="AD185" s="29">
        <v>166802500.86000001</v>
      </c>
      <c r="AE185" s="29">
        <v>193567096.69999999</v>
      </c>
      <c r="AF185" s="29">
        <v>204618554.34</v>
      </c>
      <c r="AG185" s="29">
        <v>158220106</v>
      </c>
      <c r="AH185" s="29">
        <v>180929739</v>
      </c>
      <c r="AI185" s="29">
        <v>294626700.81999999</v>
      </c>
      <c r="AJ185" s="29">
        <v>347402242.18000001</v>
      </c>
      <c r="AK185" s="29">
        <v>314640697</v>
      </c>
      <c r="AL185" s="29">
        <v>322935317.31</v>
      </c>
      <c r="AM185" s="29">
        <v>485266290.28923666</v>
      </c>
      <c r="AN185" s="29">
        <v>542240674.64652503</v>
      </c>
      <c r="AO185" s="29">
        <v>589305643.58000004</v>
      </c>
      <c r="AP185" s="29">
        <v>648234315.96000004</v>
      </c>
      <c r="AQ185" s="29">
        <v>667906009</v>
      </c>
    </row>
    <row r="186" spans="2:43" ht="13.5" x14ac:dyDescent="0.3">
      <c r="B186" s="28" t="s">
        <v>100</v>
      </c>
      <c r="C186" s="29">
        <v>191724593.96424347</v>
      </c>
      <c r="D186" s="29">
        <v>181307364.58140188</v>
      </c>
      <c r="E186" s="29">
        <v>120398331.27000001</v>
      </c>
      <c r="F186" s="29">
        <v>166827674.32927048</v>
      </c>
      <c r="G186" s="29">
        <v>144464498.15270272</v>
      </c>
      <c r="H186" s="29">
        <v>210740011.08269948</v>
      </c>
      <c r="I186" s="29">
        <v>316044825.63999981</v>
      </c>
      <c r="J186" s="29">
        <v>313018267.25000018</v>
      </c>
      <c r="K186" s="29">
        <v>321411092.69999999</v>
      </c>
      <c r="L186" s="29">
        <v>389205505</v>
      </c>
      <c r="M186" s="29">
        <v>360758304</v>
      </c>
      <c r="N186" s="29">
        <v>421073683</v>
      </c>
      <c r="O186" s="29">
        <v>337068918</v>
      </c>
      <c r="P186" s="29">
        <v>234328754</v>
      </c>
      <c r="Q186" s="29">
        <v>271767140.89999998</v>
      </c>
      <c r="R186" s="29">
        <v>229595265</v>
      </c>
      <c r="S186" s="29">
        <v>178390965.90000001</v>
      </c>
      <c r="T186" s="29">
        <v>155270652.59999999</v>
      </c>
      <c r="U186" s="29">
        <v>228450076</v>
      </c>
      <c r="V186" s="29">
        <v>350416245</v>
      </c>
      <c r="W186" s="29">
        <v>513519627.78999996</v>
      </c>
      <c r="X186" s="29">
        <v>409556585.16018999</v>
      </c>
      <c r="Y186" s="29">
        <v>370665400</v>
      </c>
      <c r="Z186" s="29">
        <v>443871297.89999998</v>
      </c>
      <c r="AA186" s="29">
        <v>446207885.89999998</v>
      </c>
      <c r="AB186" s="29">
        <v>537830865.48000002</v>
      </c>
      <c r="AC186" s="29">
        <v>653035886</v>
      </c>
      <c r="AD186" s="29">
        <v>771307976.17000008</v>
      </c>
      <c r="AE186" s="29">
        <v>581308129.14999998</v>
      </c>
      <c r="AF186" s="29">
        <v>774720386.58999991</v>
      </c>
      <c r="AG186" s="29">
        <v>516632564</v>
      </c>
      <c r="AH186" s="29">
        <v>658788370</v>
      </c>
      <c r="AI186" s="29">
        <v>975645435.77999997</v>
      </c>
      <c r="AJ186" s="29">
        <v>1043208103.95</v>
      </c>
      <c r="AK186" s="29">
        <v>1022248218.63</v>
      </c>
      <c r="AL186" s="29">
        <v>1064698508.08</v>
      </c>
      <c r="AM186" s="29">
        <v>866492615.09466302</v>
      </c>
      <c r="AN186" s="29">
        <v>725510628.69240606</v>
      </c>
      <c r="AO186" s="29">
        <v>843419438.36000001</v>
      </c>
      <c r="AP186" s="29">
        <v>826754423.36000001</v>
      </c>
      <c r="AQ186" s="29">
        <v>923428648.10000002</v>
      </c>
    </row>
    <row r="187" spans="2:43" ht="13.5" x14ac:dyDescent="0.3">
      <c r="B187" s="28" t="s">
        <v>101</v>
      </c>
      <c r="C187" s="29">
        <v>168237049.04573783</v>
      </c>
      <c r="D187" s="29">
        <v>148275979.29267904</v>
      </c>
      <c r="E187" s="29">
        <v>145549514.01999998</v>
      </c>
      <c r="F187" s="29">
        <v>167747305.81786829</v>
      </c>
      <c r="G187" s="29">
        <v>161439295.90486488</v>
      </c>
      <c r="H187" s="29">
        <v>221354942.6633985</v>
      </c>
      <c r="I187" s="29">
        <v>376330148.36000001</v>
      </c>
      <c r="J187" s="29">
        <v>339375455.37000006</v>
      </c>
      <c r="K187" s="29">
        <v>343134034</v>
      </c>
      <c r="L187" s="29">
        <v>353868045</v>
      </c>
      <c r="M187" s="29">
        <v>424112698</v>
      </c>
      <c r="N187" s="29">
        <v>554849713.30000007</v>
      </c>
      <c r="O187" s="29">
        <v>433611158</v>
      </c>
      <c r="P187" s="29">
        <v>466363137</v>
      </c>
      <c r="Q187" s="29">
        <v>432348616.39999998</v>
      </c>
      <c r="R187" s="29">
        <v>334421908.69999999</v>
      </c>
      <c r="S187" s="29">
        <v>356234402.69999999</v>
      </c>
      <c r="T187" s="29">
        <v>236959391.40000001</v>
      </c>
      <c r="U187" s="29">
        <v>270876036.5</v>
      </c>
      <c r="V187" s="29">
        <v>435190685</v>
      </c>
      <c r="W187" s="29">
        <v>383373383.25</v>
      </c>
      <c r="X187" s="29">
        <v>401535391.96525937</v>
      </c>
      <c r="Y187" s="29">
        <v>326262687.71000004</v>
      </c>
      <c r="Z187" s="29">
        <v>590491043.32000005</v>
      </c>
      <c r="AA187" s="29">
        <v>510830546.36000001</v>
      </c>
      <c r="AB187" s="29">
        <v>481355714.00999999</v>
      </c>
      <c r="AC187" s="29">
        <v>751681375.44000006</v>
      </c>
      <c r="AD187" s="29">
        <v>906270257.31000006</v>
      </c>
      <c r="AE187" s="29">
        <v>610563512.05800009</v>
      </c>
      <c r="AF187" s="29">
        <v>991512079.77999997</v>
      </c>
      <c r="AG187" s="29">
        <v>478282040.69999999</v>
      </c>
      <c r="AH187" s="29">
        <v>595105682</v>
      </c>
      <c r="AI187" s="29">
        <v>1032591377.14</v>
      </c>
      <c r="AJ187" s="29">
        <v>1113338529.52</v>
      </c>
      <c r="AK187" s="29">
        <v>1069834367</v>
      </c>
      <c r="AL187" s="29">
        <v>1202173808.9000001</v>
      </c>
      <c r="AM187" s="29">
        <v>927973076.17162669</v>
      </c>
      <c r="AN187" s="29">
        <v>914221002.22037315</v>
      </c>
      <c r="AO187" s="29">
        <v>993501425.02999997</v>
      </c>
      <c r="AP187" s="29">
        <v>1145744016.6912799</v>
      </c>
      <c r="AQ187" s="29">
        <v>1243508374.6800001</v>
      </c>
    </row>
    <row r="188" spans="2:43" ht="14" thickBot="1" x14ac:dyDescent="0.35">
      <c r="B188" s="28" t="s">
        <v>102</v>
      </c>
      <c r="C188" s="29">
        <v>255998306.73172164</v>
      </c>
      <c r="D188" s="29">
        <v>413231682.62857479</v>
      </c>
      <c r="E188" s="29">
        <v>416036383.8221401</v>
      </c>
      <c r="F188" s="29">
        <v>414743527.2504825</v>
      </c>
      <c r="G188" s="29">
        <v>563735921.72837019</v>
      </c>
      <c r="H188" s="29">
        <v>752897033.6232146</v>
      </c>
      <c r="I188" s="29">
        <v>913429717.67841339</v>
      </c>
      <c r="J188" s="29">
        <v>967595768.98625004</v>
      </c>
      <c r="K188" s="29">
        <v>894896526</v>
      </c>
      <c r="L188" s="29">
        <v>1193570862</v>
      </c>
      <c r="M188" s="29">
        <v>1340282542</v>
      </c>
      <c r="N188" s="29">
        <v>1024694443</v>
      </c>
      <c r="O188" s="29">
        <v>916325999</v>
      </c>
      <c r="P188" s="29">
        <v>900109128</v>
      </c>
      <c r="Q188" s="29">
        <v>1018110003</v>
      </c>
      <c r="R188" s="29">
        <v>766566732</v>
      </c>
      <c r="S188" s="29">
        <v>715052432</v>
      </c>
      <c r="T188" s="29">
        <v>634669517</v>
      </c>
      <c r="U188" s="29">
        <v>970263460</v>
      </c>
      <c r="V188" s="29">
        <v>967721417</v>
      </c>
      <c r="W188" s="29">
        <v>1152185708.1599998</v>
      </c>
      <c r="X188" s="29">
        <v>1511174991.3169255</v>
      </c>
      <c r="Y188" s="29">
        <v>1162879136.3599999</v>
      </c>
      <c r="Z188" s="29">
        <v>1874921175.5</v>
      </c>
      <c r="AA188" s="29">
        <v>2093787204.4899998</v>
      </c>
      <c r="AB188" s="29">
        <v>2693108186.3199997</v>
      </c>
      <c r="AC188" s="29">
        <v>3244314833.6299996</v>
      </c>
      <c r="AD188" s="29">
        <v>3531786752.98</v>
      </c>
      <c r="AE188" s="29">
        <v>3678547510.2256951</v>
      </c>
      <c r="AF188" s="29">
        <v>3980758453.5099998</v>
      </c>
      <c r="AG188" s="29">
        <v>4122996194.2199993</v>
      </c>
      <c r="AH188" s="29">
        <v>4989723395.71</v>
      </c>
      <c r="AI188" s="29">
        <v>5938572677.3500004</v>
      </c>
      <c r="AJ188" s="29">
        <v>5887441439.7700005</v>
      </c>
      <c r="AK188" s="29">
        <v>5896259451.2799997</v>
      </c>
      <c r="AL188" s="29">
        <v>6714130244.4899998</v>
      </c>
      <c r="AM188" s="29">
        <v>6992119429.8116827</v>
      </c>
      <c r="AN188" s="29">
        <v>7869086401.1378355</v>
      </c>
      <c r="AO188" s="29">
        <v>9143581851.6700001</v>
      </c>
      <c r="AP188" s="29">
        <v>10512912154.823765</v>
      </c>
      <c r="AQ188" s="29">
        <v>9581659579.2999992</v>
      </c>
    </row>
    <row r="189" spans="2:43" ht="14" thickBot="1" x14ac:dyDescent="0.35">
      <c r="B189" s="30" t="s">
        <v>103</v>
      </c>
      <c r="C189" s="24">
        <v>654110586.186005</v>
      </c>
      <c r="D189" s="24">
        <v>805051416.47249985</v>
      </c>
      <c r="E189" s="24">
        <v>762630408.98214006</v>
      </c>
      <c r="F189" s="24">
        <v>828905222.05624998</v>
      </c>
      <c r="G189" s="24">
        <v>947772302.83710003</v>
      </c>
      <c r="H189" s="24">
        <v>1341329690.8801088</v>
      </c>
      <c r="I189" s="24">
        <v>1760259377.7284131</v>
      </c>
      <c r="J189" s="24">
        <v>1809482248.0962503</v>
      </c>
      <c r="K189" s="24">
        <v>1784620834.3</v>
      </c>
      <c r="L189" s="24">
        <v>2205513384.8000002</v>
      </c>
      <c r="M189" s="24">
        <v>2433554387.8000002</v>
      </c>
      <c r="N189" s="24">
        <f>SUM(N185:N188)</f>
        <v>2240583730.6100001</v>
      </c>
      <c r="O189" s="24">
        <f>SUM(O185:O188)</f>
        <v>1902996711</v>
      </c>
      <c r="P189" s="24">
        <f>SUM(P185:P188)</f>
        <v>1817338597</v>
      </c>
      <c r="Q189" s="24">
        <f>SUM(Q185:Q188)</f>
        <v>1992504797.3</v>
      </c>
      <c r="R189" s="24">
        <f>SUM(R185:R188)</f>
        <v>1503904529.7</v>
      </c>
      <c r="S189" s="24">
        <v>1383424842.5999999</v>
      </c>
      <c r="T189" s="24">
        <f t="shared" ref="T189:Y189" si="29">SUM(T185:T188)</f>
        <v>1137515897</v>
      </c>
      <c r="U189" s="24">
        <f t="shared" si="29"/>
        <v>1542271627.0999999</v>
      </c>
      <c r="V189" s="24">
        <f t="shared" si="29"/>
        <v>1872242561.8299999</v>
      </c>
      <c r="W189" s="24">
        <f t="shared" si="29"/>
        <v>2200852650.5099998</v>
      </c>
      <c r="X189" s="24">
        <f t="shared" si="29"/>
        <v>2532427665.7863059</v>
      </c>
      <c r="Y189" s="24">
        <f t="shared" si="29"/>
        <v>2027621360.0699999</v>
      </c>
      <c r="Z189" s="24">
        <f t="shared" ref="Z189" si="30">SUM(Z185:Z188)</f>
        <v>3084238261.0700002</v>
      </c>
      <c r="AA189" s="24">
        <v>3212147906.6899996</v>
      </c>
      <c r="AB189" s="24">
        <v>3811333120.9299994</v>
      </c>
      <c r="AC189" s="24">
        <v>4783623805.0699997</v>
      </c>
      <c r="AD189" s="24">
        <v>5376167487.3199997</v>
      </c>
      <c r="AE189" s="24">
        <v>5063986248.1336956</v>
      </c>
      <c r="AF189" s="24">
        <v>5951609474.2200003</v>
      </c>
      <c r="AG189" s="24">
        <v>5276130904.9199991</v>
      </c>
      <c r="AH189" s="24">
        <v>6424547186.71</v>
      </c>
      <c r="AI189" s="24">
        <v>8241436191.0899992</v>
      </c>
      <c r="AJ189" s="24">
        <v>8391390315.420001</v>
      </c>
      <c r="AK189" s="24">
        <v>8302982733.9099998</v>
      </c>
      <c r="AL189" s="24">
        <v>9303937878.7799988</v>
      </c>
      <c r="AM189" s="24">
        <v>9271851411.3672085</v>
      </c>
      <c r="AN189" s="24">
        <v>10051058706.697145</v>
      </c>
      <c r="AO189" s="24">
        <v>11569808358.639999</v>
      </c>
      <c r="AP189" s="24">
        <v>13133644910.835045</v>
      </c>
      <c r="AQ189" s="24">
        <v>12416502611.08</v>
      </c>
    </row>
    <row r="193" spans="2:43" ht="14" thickBot="1" x14ac:dyDescent="0.3">
      <c r="B193" s="25" t="s">
        <v>104</v>
      </c>
    </row>
    <row r="194" spans="2:43" ht="14" thickBot="1" x14ac:dyDescent="0.35">
      <c r="B194" s="26"/>
      <c r="C194" s="27" t="s">
        <v>19</v>
      </c>
      <c r="D194" s="27" t="s">
        <v>20</v>
      </c>
      <c r="E194" s="27" t="s">
        <v>51</v>
      </c>
      <c r="F194" s="27" t="s">
        <v>52</v>
      </c>
      <c r="G194" s="27" t="s">
        <v>53</v>
      </c>
      <c r="H194" s="27" t="s">
        <v>54</v>
      </c>
      <c r="I194" s="27" t="s">
        <v>55</v>
      </c>
      <c r="J194" s="27" t="s">
        <v>56</v>
      </c>
      <c r="K194" s="31" t="s">
        <v>27</v>
      </c>
      <c r="L194" s="31" t="s">
        <v>28</v>
      </c>
      <c r="M194" s="31" t="s">
        <v>29</v>
      </c>
      <c r="N194" s="31" t="s">
        <v>30</v>
      </c>
      <c r="O194" s="31" t="s">
        <v>31</v>
      </c>
      <c r="P194" s="31" t="s">
        <v>32</v>
      </c>
      <c r="Q194" s="31" t="s">
        <v>33</v>
      </c>
      <c r="R194" s="31" t="s">
        <v>34</v>
      </c>
      <c r="S194" s="31" t="s">
        <v>35</v>
      </c>
      <c r="T194" s="31" t="s">
        <v>36</v>
      </c>
      <c r="U194" s="20" t="s">
        <v>37</v>
      </c>
      <c r="V194" s="20" t="s">
        <v>38</v>
      </c>
      <c r="W194" s="20" t="s">
        <v>39</v>
      </c>
      <c r="X194" s="20" t="s">
        <v>40</v>
      </c>
      <c r="Y194" s="20" t="s">
        <v>41</v>
      </c>
      <c r="Z194" s="20" t="s">
        <v>42</v>
      </c>
      <c r="AA194" s="20" t="s">
        <v>234</v>
      </c>
      <c r="AB194" s="20" t="s">
        <v>235</v>
      </c>
      <c r="AC194" s="20" t="s">
        <v>236</v>
      </c>
      <c r="AD194" s="20" t="s">
        <v>237</v>
      </c>
      <c r="AE194" s="20" t="s">
        <v>238</v>
      </c>
      <c r="AF194" s="20" t="s">
        <v>239</v>
      </c>
      <c r="AG194" s="20" t="s">
        <v>279</v>
      </c>
      <c r="AH194" s="20" t="s">
        <v>280</v>
      </c>
      <c r="AI194" s="20" t="s">
        <v>281</v>
      </c>
      <c r="AJ194" s="20" t="s">
        <v>282</v>
      </c>
      <c r="AK194" s="20" t="s">
        <v>283</v>
      </c>
      <c r="AL194" s="20" t="s">
        <v>284</v>
      </c>
      <c r="AM194" s="20" t="s">
        <v>286</v>
      </c>
      <c r="AN194" s="20" t="s">
        <v>287</v>
      </c>
      <c r="AO194" s="20" t="s">
        <v>288</v>
      </c>
      <c r="AP194" s="20" t="s">
        <v>293</v>
      </c>
      <c r="AQ194" s="20" t="s">
        <v>296</v>
      </c>
    </row>
    <row r="195" spans="2:43" ht="13.5" x14ac:dyDescent="0.3">
      <c r="B195" s="28" t="s">
        <v>105</v>
      </c>
      <c r="C195" s="29">
        <v>6968.1464174454832</v>
      </c>
      <c r="D195" s="29">
        <v>21662.506230529594</v>
      </c>
      <c r="E195" s="29">
        <v>124640</v>
      </c>
      <c r="F195" s="29">
        <v>158034.95072765098</v>
      </c>
      <c r="G195" s="29">
        <v>217203.64449064399</v>
      </c>
      <c r="H195" s="29">
        <v>419037.03222453198</v>
      </c>
      <c r="I195" s="29">
        <v>283635</v>
      </c>
      <c r="J195" s="29">
        <v>543390</v>
      </c>
      <c r="K195" s="29">
        <v>700301.88026607502</v>
      </c>
      <c r="L195" s="29">
        <v>782874</v>
      </c>
      <c r="M195" s="29">
        <v>1030120.75</v>
      </c>
      <c r="N195" s="29">
        <v>976268</v>
      </c>
      <c r="O195" s="29">
        <v>1066477</v>
      </c>
      <c r="P195" s="29">
        <v>1167494</v>
      </c>
      <c r="Q195" s="29">
        <v>1245831</v>
      </c>
      <c r="R195" s="29">
        <v>725205</v>
      </c>
      <c r="S195" s="29">
        <v>513654</v>
      </c>
      <c r="T195" s="29">
        <v>410378</v>
      </c>
      <c r="U195" s="29">
        <v>176298</v>
      </c>
      <c r="V195" s="29">
        <v>229275</v>
      </c>
      <c r="W195" s="29">
        <v>320142</v>
      </c>
      <c r="X195" s="29">
        <v>349856.91379310301</v>
      </c>
      <c r="Y195" s="29">
        <v>282143</v>
      </c>
      <c r="Z195" s="29">
        <v>340239.18</v>
      </c>
      <c r="AA195" s="29">
        <v>160344</v>
      </c>
      <c r="AB195" s="29">
        <v>119974</v>
      </c>
      <c r="AC195" s="29">
        <v>277173</v>
      </c>
      <c r="AD195" s="29">
        <v>279833</v>
      </c>
      <c r="AE195" s="29">
        <v>130402</v>
      </c>
      <c r="AF195" s="29">
        <v>265532</v>
      </c>
      <c r="AG195" s="29">
        <v>133418</v>
      </c>
      <c r="AH195" s="29">
        <v>128698</v>
      </c>
      <c r="AI195" s="29">
        <v>738526</v>
      </c>
      <c r="AJ195" s="29">
        <v>1008348.75</v>
      </c>
      <c r="AK195" s="29">
        <v>719589</v>
      </c>
      <c r="AL195" s="29">
        <v>682977</v>
      </c>
      <c r="AM195" s="29">
        <v>897891.36777178105</v>
      </c>
      <c r="AN195" s="29">
        <v>1005054.1279876638</v>
      </c>
      <c r="AO195" s="29">
        <v>996590</v>
      </c>
      <c r="AP195" s="29">
        <v>1281527</v>
      </c>
      <c r="AQ195" s="29">
        <v>1301265</v>
      </c>
    </row>
    <row r="196" spans="2:43" ht="13.5" x14ac:dyDescent="0.3">
      <c r="B196" s="28" t="s">
        <v>100</v>
      </c>
      <c r="C196" s="29">
        <v>46781.682242990704</v>
      </c>
      <c r="D196" s="29">
        <v>104077.4439252336</v>
      </c>
      <c r="E196" s="29">
        <v>29374</v>
      </c>
      <c r="F196" s="29">
        <v>39337.244178794193</v>
      </c>
      <c r="G196" s="29">
        <v>45950.844074844099</v>
      </c>
      <c r="H196" s="29">
        <v>65468.345223742203</v>
      </c>
      <c r="I196" s="29">
        <v>216243.32</v>
      </c>
      <c r="J196" s="29">
        <v>185133</v>
      </c>
      <c r="K196" s="29">
        <v>230141.70953436801</v>
      </c>
      <c r="L196" s="29">
        <v>199643</v>
      </c>
      <c r="M196" s="29">
        <v>258849.75</v>
      </c>
      <c r="N196" s="29">
        <v>319589</v>
      </c>
      <c r="O196" s="29">
        <v>346061</v>
      </c>
      <c r="P196" s="29">
        <v>387616</v>
      </c>
      <c r="Q196" s="29">
        <v>317192</v>
      </c>
      <c r="R196" s="29">
        <v>220279</v>
      </c>
      <c r="S196" s="29">
        <v>165524</v>
      </c>
      <c r="T196" s="29">
        <v>145752.9</v>
      </c>
      <c r="U196" s="29">
        <v>304775</v>
      </c>
      <c r="V196" s="29">
        <v>389744</v>
      </c>
      <c r="W196" s="29">
        <v>523385.65</v>
      </c>
      <c r="X196" s="29">
        <v>466408.02322308201</v>
      </c>
      <c r="Y196" s="29">
        <v>411708</v>
      </c>
      <c r="Z196" s="29">
        <v>347062.70999999996</v>
      </c>
      <c r="AA196" s="29">
        <v>271718</v>
      </c>
      <c r="AB196" s="29">
        <v>300744</v>
      </c>
      <c r="AC196" s="29">
        <v>629713</v>
      </c>
      <c r="AD196" s="29">
        <v>680471</v>
      </c>
      <c r="AE196" s="29">
        <v>302704</v>
      </c>
      <c r="AF196" s="29">
        <v>589784</v>
      </c>
      <c r="AG196" s="29">
        <v>210822</v>
      </c>
      <c r="AH196" s="29">
        <v>225078</v>
      </c>
      <c r="AI196" s="29">
        <v>565049</v>
      </c>
      <c r="AJ196" s="29">
        <v>569486.23</v>
      </c>
      <c r="AK196" s="29">
        <v>532767</v>
      </c>
      <c r="AL196" s="29">
        <v>529403</v>
      </c>
      <c r="AM196" s="29">
        <v>494782.81688511954</v>
      </c>
      <c r="AN196" s="29">
        <v>465295.53315343102</v>
      </c>
      <c r="AO196" s="29">
        <v>740445</v>
      </c>
      <c r="AP196" s="29">
        <v>928670</v>
      </c>
      <c r="AQ196" s="29">
        <v>915956</v>
      </c>
    </row>
    <row r="197" spans="2:43" ht="13.5" x14ac:dyDescent="0.3">
      <c r="B197" s="28" t="s">
        <v>101</v>
      </c>
      <c r="C197" s="29">
        <v>11438.881619937696</v>
      </c>
      <c r="D197" s="29">
        <v>15100.29283489097</v>
      </c>
      <c r="E197" s="29">
        <v>14698</v>
      </c>
      <c r="F197" s="29">
        <v>19031.056444906451</v>
      </c>
      <c r="G197" s="29">
        <v>21437.565488565488</v>
      </c>
      <c r="H197" s="29">
        <v>25444.428274428268</v>
      </c>
      <c r="I197" s="29">
        <v>221474.56</v>
      </c>
      <c r="J197" s="29">
        <v>200249</v>
      </c>
      <c r="K197" s="29">
        <v>266907.41019955697</v>
      </c>
      <c r="L197" s="29">
        <v>239441</v>
      </c>
      <c r="M197" s="29">
        <v>320311.75</v>
      </c>
      <c r="N197" s="29">
        <v>320471</v>
      </c>
      <c r="O197" s="29">
        <v>345841</v>
      </c>
      <c r="P197" s="29">
        <v>373888</v>
      </c>
      <c r="Q197" s="29">
        <v>300262</v>
      </c>
      <c r="R197" s="29">
        <v>190848</v>
      </c>
      <c r="S197" s="29">
        <v>143718</v>
      </c>
      <c r="T197" s="29">
        <v>110230.3</v>
      </c>
      <c r="U197" s="29">
        <v>83023</v>
      </c>
      <c r="V197" s="29">
        <v>115807.2</v>
      </c>
      <c r="W197" s="29">
        <v>154033.35</v>
      </c>
      <c r="X197" s="29">
        <v>116228.07389162559</v>
      </c>
      <c r="Y197" s="29">
        <v>102018</v>
      </c>
      <c r="Z197" s="29">
        <v>98664.959999999992</v>
      </c>
      <c r="AA197" s="29">
        <v>81096</v>
      </c>
      <c r="AB197" s="29">
        <v>109956</v>
      </c>
      <c r="AC197" s="29">
        <v>408530</v>
      </c>
      <c r="AD197" s="29">
        <v>445011</v>
      </c>
      <c r="AE197" s="29">
        <v>106363</v>
      </c>
      <c r="AF197" s="29">
        <v>488706</v>
      </c>
      <c r="AG197" s="29">
        <v>140978</v>
      </c>
      <c r="AH197" s="29">
        <v>160832</v>
      </c>
      <c r="AI197" s="29">
        <v>478608</v>
      </c>
      <c r="AJ197" s="29">
        <v>443529.69</v>
      </c>
      <c r="AK197" s="29">
        <v>420002</v>
      </c>
      <c r="AL197" s="29">
        <v>428009</v>
      </c>
      <c r="AM197" s="29">
        <v>315499.65034695453</v>
      </c>
      <c r="AN197" s="29">
        <v>461888.1137239784</v>
      </c>
      <c r="AO197" s="29">
        <v>417924</v>
      </c>
      <c r="AP197" s="29">
        <v>488918</v>
      </c>
      <c r="AQ197" s="29">
        <v>485037</v>
      </c>
    </row>
    <row r="198" spans="2:43" ht="14" thickBot="1" x14ac:dyDescent="0.35">
      <c r="B198" s="28" t="s">
        <v>102</v>
      </c>
      <c r="C198" s="29">
        <v>11861.289719626169</v>
      </c>
      <c r="D198" s="29">
        <v>17650.757009345791</v>
      </c>
      <c r="E198" s="29">
        <v>14528</v>
      </c>
      <c r="F198" s="29">
        <v>20395.748648648649</v>
      </c>
      <c r="G198" s="29">
        <v>28500.94594594595</v>
      </c>
      <c r="H198" s="29">
        <v>29718.127597297302</v>
      </c>
      <c r="I198" s="29">
        <v>19017.12</v>
      </c>
      <c r="J198" s="29">
        <v>20858</v>
      </c>
      <c r="K198" s="29">
        <v>24076</v>
      </c>
      <c r="L198" s="29">
        <v>26277</v>
      </c>
      <c r="M198" s="29">
        <v>29714.75</v>
      </c>
      <c r="N198" s="29">
        <v>32853</v>
      </c>
      <c r="O198" s="29">
        <v>24469</v>
      </c>
      <c r="P198" s="29">
        <v>26493</v>
      </c>
      <c r="Q198" s="29">
        <v>36085</v>
      </c>
      <c r="R198" s="29">
        <v>33486</v>
      </c>
      <c r="S198" s="29">
        <v>38845</v>
      </c>
      <c r="T198" s="29">
        <v>35832</v>
      </c>
      <c r="U198" s="29">
        <v>105253</v>
      </c>
      <c r="V198" s="29">
        <v>139843.1</v>
      </c>
      <c r="W198" s="29">
        <v>173384</v>
      </c>
      <c r="X198" s="29">
        <v>154056.9890921886</v>
      </c>
      <c r="Y198" s="29">
        <v>147615</v>
      </c>
      <c r="Z198" s="29">
        <v>180304.15</v>
      </c>
      <c r="AA198" s="29">
        <v>177938</v>
      </c>
      <c r="AB198" s="29">
        <v>214370</v>
      </c>
      <c r="AC198" s="29">
        <v>343707</v>
      </c>
      <c r="AD198" s="29">
        <v>429970</v>
      </c>
      <c r="AE198" s="29">
        <v>303480</v>
      </c>
      <c r="AF198" s="29">
        <v>428098</v>
      </c>
      <c r="AG198" s="29">
        <v>340430</v>
      </c>
      <c r="AH198" s="29">
        <v>423760</v>
      </c>
      <c r="AI198" s="29">
        <v>614862</v>
      </c>
      <c r="AJ198" s="29">
        <v>634971.33000000007</v>
      </c>
      <c r="AK198" s="29">
        <v>627395</v>
      </c>
      <c r="AL198" s="29">
        <v>697436</v>
      </c>
      <c r="AM198" s="29">
        <v>738098.16499614494</v>
      </c>
      <c r="AN198" s="29">
        <v>829997.22513492673</v>
      </c>
      <c r="AO198" s="29">
        <v>987084</v>
      </c>
      <c r="AP198" s="29">
        <v>1132275</v>
      </c>
      <c r="AQ198" s="29">
        <v>1116256</v>
      </c>
    </row>
    <row r="199" spans="2:43" ht="14" thickBot="1" x14ac:dyDescent="0.35">
      <c r="B199" s="30" t="s">
        <v>106</v>
      </c>
      <c r="C199" s="24">
        <v>77050.000000000058</v>
      </c>
      <c r="D199" s="24">
        <v>158490.99999999994</v>
      </c>
      <c r="E199" s="24">
        <v>183240</v>
      </c>
      <c r="F199" s="24">
        <v>236799.00000000026</v>
      </c>
      <c r="G199" s="24">
        <v>313092.99999999953</v>
      </c>
      <c r="H199" s="24">
        <v>539667.93331999972</v>
      </c>
      <c r="I199" s="24">
        <v>740370</v>
      </c>
      <c r="J199" s="24">
        <v>949630</v>
      </c>
      <c r="K199" s="24">
        <v>1221427</v>
      </c>
      <c r="L199" s="24">
        <f>SUM(L195:L198)</f>
        <v>1248235</v>
      </c>
      <c r="M199" s="24">
        <f>SUM(M195:M198)</f>
        <v>1638997</v>
      </c>
      <c r="N199" s="24">
        <f>SUM(N195:N198)</f>
        <v>1649181</v>
      </c>
      <c r="O199" s="24">
        <f t="shared" ref="O199:P199" si="31">SUM(O195:O198)</f>
        <v>1782848</v>
      </c>
      <c r="P199" s="24">
        <f t="shared" si="31"/>
        <v>1955491</v>
      </c>
      <c r="Q199" s="24">
        <f t="shared" ref="Q199:R199" si="32">SUM(Q195:Q198)</f>
        <v>1899370</v>
      </c>
      <c r="R199" s="24">
        <f t="shared" si="32"/>
        <v>1169818</v>
      </c>
      <c r="S199" s="24">
        <v>861741</v>
      </c>
      <c r="T199" s="24">
        <f>SUM(T195:T198)</f>
        <v>702193.20000000007</v>
      </c>
      <c r="U199" s="24">
        <f>SUM(U195:U198)</f>
        <v>669349</v>
      </c>
      <c r="V199" s="24">
        <f>SUM(V195:V198)</f>
        <v>874669.29999999993</v>
      </c>
      <c r="W199" s="24">
        <f>SUM(W195:W198)</f>
        <v>1170945</v>
      </c>
      <c r="X199" s="24">
        <f t="shared" ref="X199:Y199" si="33">SUM(X195:X198)</f>
        <v>1086549.9999999993</v>
      </c>
      <c r="Y199" s="24">
        <f t="shared" si="33"/>
        <v>943484</v>
      </c>
      <c r="Z199" s="24">
        <v>966271</v>
      </c>
      <c r="AA199" s="24">
        <v>691096</v>
      </c>
      <c r="AB199" s="24">
        <v>745044</v>
      </c>
      <c r="AC199" s="24">
        <v>1659123</v>
      </c>
      <c r="AD199" s="24">
        <v>1835285</v>
      </c>
      <c r="AE199" s="24">
        <v>842949</v>
      </c>
      <c r="AF199" s="24">
        <v>1772120</v>
      </c>
      <c r="AG199" s="24">
        <v>825648</v>
      </c>
      <c r="AH199" s="24">
        <v>938368</v>
      </c>
      <c r="AI199" s="24">
        <v>2397045</v>
      </c>
      <c r="AJ199" s="24">
        <v>2656336</v>
      </c>
      <c r="AK199" s="24">
        <v>2299753</v>
      </c>
      <c r="AL199" s="24">
        <v>2337825</v>
      </c>
      <c r="AM199" s="24">
        <v>2446272</v>
      </c>
      <c r="AN199" s="24">
        <v>2762235</v>
      </c>
      <c r="AO199" s="24">
        <v>3142043</v>
      </c>
      <c r="AP199" s="24">
        <v>3831390</v>
      </c>
      <c r="AQ199" s="24">
        <v>3818514</v>
      </c>
    </row>
    <row r="203" spans="2:43" ht="14" thickBot="1" x14ac:dyDescent="0.3">
      <c r="B203" s="25" t="s">
        <v>107</v>
      </c>
    </row>
    <row r="204" spans="2:43" ht="14" thickBot="1" x14ac:dyDescent="0.35">
      <c r="B204" s="23"/>
      <c r="C204" s="27" t="s">
        <v>19</v>
      </c>
      <c r="D204" s="27" t="s">
        <v>20</v>
      </c>
      <c r="E204" s="27" t="s">
        <v>51</v>
      </c>
      <c r="F204" s="27" t="s">
        <v>52</v>
      </c>
      <c r="G204" s="27" t="s">
        <v>53</v>
      </c>
      <c r="H204" s="27" t="s">
        <v>54</v>
      </c>
      <c r="I204" s="27" t="s">
        <v>55</v>
      </c>
      <c r="J204" s="27" t="s">
        <v>56</v>
      </c>
      <c r="K204" s="31" t="s">
        <v>27</v>
      </c>
      <c r="L204" s="31" t="s">
        <v>28</v>
      </c>
      <c r="M204" s="31" t="s">
        <v>29</v>
      </c>
      <c r="N204" s="31" t="s">
        <v>30</v>
      </c>
      <c r="O204" s="31" t="s">
        <v>31</v>
      </c>
      <c r="P204" s="31" t="s">
        <v>32</v>
      </c>
      <c r="Q204" s="31" t="s">
        <v>33</v>
      </c>
      <c r="R204" s="31" t="s">
        <v>34</v>
      </c>
      <c r="S204" s="31" t="s">
        <v>35</v>
      </c>
      <c r="T204" s="31" t="s">
        <v>36</v>
      </c>
      <c r="U204" s="20" t="s">
        <v>37</v>
      </c>
      <c r="V204" s="20" t="s">
        <v>38</v>
      </c>
      <c r="W204" s="20" t="s">
        <v>39</v>
      </c>
      <c r="X204" s="20" t="s">
        <v>40</v>
      </c>
      <c r="Y204" s="20" t="s">
        <v>41</v>
      </c>
      <c r="Z204" s="20" t="s">
        <v>42</v>
      </c>
      <c r="AA204" s="20" t="s">
        <v>234</v>
      </c>
      <c r="AB204" s="20" t="s">
        <v>235</v>
      </c>
      <c r="AC204" s="20" t="s">
        <v>236</v>
      </c>
      <c r="AD204" s="20" t="s">
        <v>237</v>
      </c>
      <c r="AE204" s="20" t="s">
        <v>238</v>
      </c>
      <c r="AF204" s="20" t="s">
        <v>239</v>
      </c>
      <c r="AG204" s="20" t="s">
        <v>279</v>
      </c>
      <c r="AH204" s="20" t="s">
        <v>280</v>
      </c>
      <c r="AI204" s="20" t="s">
        <v>281</v>
      </c>
      <c r="AJ204" s="20" t="s">
        <v>282</v>
      </c>
      <c r="AK204" s="20" t="s">
        <v>283</v>
      </c>
      <c r="AL204" s="20" t="s">
        <v>284</v>
      </c>
      <c r="AM204" s="20" t="s">
        <v>286</v>
      </c>
      <c r="AN204" s="20" t="s">
        <v>287</v>
      </c>
      <c r="AO204" s="20" t="s">
        <v>288</v>
      </c>
      <c r="AP204" s="20" t="s">
        <v>293</v>
      </c>
      <c r="AQ204" s="20" t="s">
        <v>296</v>
      </c>
    </row>
    <row r="205" spans="2:43" ht="13.5" x14ac:dyDescent="0.3">
      <c r="B205" s="32" t="s">
        <v>108</v>
      </c>
      <c r="C205" s="22">
        <v>51910859.696228802</v>
      </c>
      <c r="D205" s="22">
        <v>62203935.650000006</v>
      </c>
      <c r="E205" s="22">
        <v>70630384.530000001</v>
      </c>
      <c r="F205" s="22">
        <v>88913695.459999993</v>
      </c>
      <c r="G205" s="22">
        <v>106968794.46000001</v>
      </c>
      <c r="H205" s="22">
        <v>147513402.29999998</v>
      </c>
      <c r="I205" s="22">
        <v>186854698.84999999</v>
      </c>
      <c r="J205" s="22">
        <v>256796297.47</v>
      </c>
      <c r="K205" s="22">
        <v>298664053.83349997</v>
      </c>
      <c r="L205" s="22">
        <v>367925782.31</v>
      </c>
      <c r="M205" s="22">
        <v>465396208.80000001</v>
      </c>
      <c r="N205" s="22">
        <v>378794917</v>
      </c>
      <c r="O205" s="22">
        <v>417547570</v>
      </c>
      <c r="P205" s="22">
        <v>454134636</v>
      </c>
      <c r="Q205" s="22">
        <v>515176863.19999999</v>
      </c>
      <c r="R205" s="22">
        <v>462846031.5</v>
      </c>
      <c r="S205" s="22">
        <v>417110039.89999998</v>
      </c>
      <c r="T205" s="22">
        <v>355807728.10000002</v>
      </c>
      <c r="U205" s="22">
        <v>406107597.10000002</v>
      </c>
      <c r="V205" s="22">
        <v>523911657.69999999</v>
      </c>
      <c r="W205" s="22">
        <v>666809810.42999995</v>
      </c>
      <c r="X205" s="22">
        <v>727826856.5940001</v>
      </c>
      <c r="Y205" s="22">
        <v>775177268.93000007</v>
      </c>
      <c r="Z205" s="22">
        <v>935269495.3900001</v>
      </c>
      <c r="AA205" s="22">
        <v>943041566.57000005</v>
      </c>
      <c r="AB205" s="22">
        <v>1046874193.3</v>
      </c>
      <c r="AC205" s="22">
        <v>1506283250.1599998</v>
      </c>
      <c r="AD205" s="22">
        <v>1836704559.26</v>
      </c>
      <c r="AE205" s="22">
        <v>1400248623.2800007</v>
      </c>
      <c r="AF205" s="22">
        <v>2311930845.8499999</v>
      </c>
      <c r="AG205" s="22">
        <v>1677677676.4100001</v>
      </c>
      <c r="AH205" s="22">
        <v>2158770976.9400001</v>
      </c>
      <c r="AI205" s="22">
        <v>3382993318.1300001</v>
      </c>
      <c r="AJ205" s="22">
        <v>3539097293.1699996</v>
      </c>
      <c r="AK205" s="22">
        <v>3784128477.6100001</v>
      </c>
      <c r="AL205" s="22">
        <v>4277885734.7800002</v>
      </c>
      <c r="AM205" s="22">
        <v>4560206762.9589329</v>
      </c>
      <c r="AN205" s="22">
        <v>4824465634.6098623</v>
      </c>
      <c r="AO205" s="22">
        <v>5806013854.1599998</v>
      </c>
      <c r="AP205" s="22">
        <v>6714673525.7092495</v>
      </c>
      <c r="AQ205" s="22">
        <v>6698024564.0100002</v>
      </c>
    </row>
    <row r="206" spans="2:43" ht="13.5" x14ac:dyDescent="0.3">
      <c r="B206" s="32" t="s">
        <v>109</v>
      </c>
      <c r="C206" s="22">
        <v>12355517.814319931</v>
      </c>
      <c r="D206" s="22">
        <v>11837772.680000009</v>
      </c>
      <c r="E206" s="22">
        <v>11399447.26</v>
      </c>
      <c r="F206" s="22">
        <v>16701294.120000012</v>
      </c>
      <c r="G206" s="22">
        <v>11813135.210000001</v>
      </c>
      <c r="H206" s="22">
        <v>16617310.692500001</v>
      </c>
      <c r="I206" s="22">
        <v>14250142.27</v>
      </c>
      <c r="J206" s="22">
        <v>95407987.410000011</v>
      </c>
      <c r="K206" s="22">
        <v>12842557.870490011</v>
      </c>
      <c r="L206" s="22">
        <v>18863434.699999999</v>
      </c>
      <c r="M206" s="22">
        <v>27374583.100000001</v>
      </c>
      <c r="N206" s="22">
        <v>73858466</v>
      </c>
      <c r="O206" s="22">
        <v>65409032</v>
      </c>
      <c r="P206" s="22">
        <v>67400842</v>
      </c>
      <c r="Q206" s="22">
        <v>37764152</v>
      </c>
      <c r="R206" s="22">
        <v>44382404</v>
      </c>
      <c r="S206" s="22">
        <v>51309633.399999999</v>
      </c>
      <c r="T206" s="22">
        <v>30258652.399999999</v>
      </c>
      <c r="U206" s="22">
        <v>46616319.100000001</v>
      </c>
      <c r="V206" s="22">
        <v>51255272</v>
      </c>
      <c r="W206" s="22">
        <v>64823068.799999997</v>
      </c>
      <c r="X206" s="22">
        <v>93278466.845999986</v>
      </c>
      <c r="Y206" s="22">
        <v>69986151.200000003</v>
      </c>
      <c r="Z206" s="22">
        <v>93916990.950000003</v>
      </c>
      <c r="AA206" s="22">
        <v>96225036.039999992</v>
      </c>
      <c r="AB206" s="22">
        <v>124547857.06999999</v>
      </c>
      <c r="AC206" s="22">
        <v>141407112.56</v>
      </c>
      <c r="AD206" s="22">
        <v>159203769.41</v>
      </c>
      <c r="AE206" s="22">
        <v>176539882.49600041</v>
      </c>
      <c r="AF206" s="22">
        <v>266715064.90000001</v>
      </c>
      <c r="AG206" s="22">
        <v>170155784.81999999</v>
      </c>
      <c r="AH206" s="22">
        <v>236903832.84999999</v>
      </c>
      <c r="AI206" s="22">
        <v>262878422.03999999</v>
      </c>
      <c r="AJ206" s="22">
        <v>282010867.21999997</v>
      </c>
      <c r="AK206" s="22">
        <v>303860964.27999997</v>
      </c>
      <c r="AL206" s="22">
        <v>323438424.50999999</v>
      </c>
      <c r="AM206" s="22">
        <v>334064159.94631702</v>
      </c>
      <c r="AN206" s="22">
        <v>381866643.28368771</v>
      </c>
      <c r="AO206" s="22">
        <v>418275128.40999997</v>
      </c>
      <c r="AP206" s="22">
        <v>312777706.38199997</v>
      </c>
      <c r="AQ206" s="22">
        <v>389564453.01999998</v>
      </c>
    </row>
    <row r="207" spans="2:43" ht="13.5" x14ac:dyDescent="0.3">
      <c r="B207" s="32" t="s">
        <v>110</v>
      </c>
      <c r="C207" s="22">
        <v>46137257.459859967</v>
      </c>
      <c r="D207" s="22">
        <v>40376898.185000002</v>
      </c>
      <c r="E207" s="22">
        <v>40122494.260449998</v>
      </c>
      <c r="F207" s="22">
        <v>35313129.388000004</v>
      </c>
      <c r="G207" s="22">
        <v>39142160.905000001</v>
      </c>
      <c r="H207" s="22">
        <v>39221102.725000001</v>
      </c>
      <c r="I207" s="22">
        <v>50706849.664999999</v>
      </c>
      <c r="J207" s="22">
        <v>46952664.152249992</v>
      </c>
      <c r="K207" s="22">
        <v>61335720.876680002</v>
      </c>
      <c r="L207" s="22">
        <v>53114255</v>
      </c>
      <c r="M207" s="22">
        <v>54129041</v>
      </c>
      <c r="N207" s="22">
        <v>61349947.800000004</v>
      </c>
      <c r="O207" s="22">
        <v>80471713</v>
      </c>
      <c r="P207" s="22">
        <v>52255365</v>
      </c>
      <c r="Q207" s="22">
        <v>82360365.700000003</v>
      </c>
      <c r="R207" s="22">
        <v>49976231</v>
      </c>
      <c r="S207" s="22">
        <v>61730439</v>
      </c>
      <c r="T207" s="22">
        <v>49339633</v>
      </c>
      <c r="U207" s="22">
        <v>69874752.700000003</v>
      </c>
      <c r="V207" s="22">
        <v>124090849</v>
      </c>
      <c r="W207" s="22">
        <v>107600757.63000001</v>
      </c>
      <c r="X207" s="22">
        <v>101603640.37519999</v>
      </c>
      <c r="Y207" s="22">
        <v>141678623.01999998</v>
      </c>
      <c r="Z207" s="22">
        <v>235211492.34</v>
      </c>
      <c r="AA207" s="22">
        <v>262141558.26999998</v>
      </c>
      <c r="AB207" s="22">
        <v>298073281.91000003</v>
      </c>
      <c r="AC207" s="22">
        <v>359976874.76999998</v>
      </c>
      <c r="AD207" s="22">
        <v>437578870.09000003</v>
      </c>
      <c r="AE207" s="22">
        <v>475685794.82599998</v>
      </c>
      <c r="AF207" s="22">
        <v>577927799.22000003</v>
      </c>
      <c r="AG207" s="22">
        <v>537300304.13999999</v>
      </c>
      <c r="AH207" s="22">
        <v>972441281.86000001</v>
      </c>
      <c r="AI207" s="22">
        <v>1317473610.4400001</v>
      </c>
      <c r="AJ207" s="22">
        <v>1257259957.3</v>
      </c>
      <c r="AK207" s="22">
        <v>1360158576.5599999</v>
      </c>
      <c r="AL207" s="22">
        <v>1634985916.4300001</v>
      </c>
      <c r="AM207" s="22">
        <v>1648356246.9560597</v>
      </c>
      <c r="AN207" s="22">
        <v>1624831664.7764997</v>
      </c>
      <c r="AO207" s="22">
        <v>1865754165.78</v>
      </c>
      <c r="AP207" s="22">
        <v>2097882543.77175</v>
      </c>
      <c r="AQ207" s="22">
        <v>2055853303.0900002</v>
      </c>
    </row>
    <row r="208" spans="2:43" ht="13.5" x14ac:dyDescent="0.3">
      <c r="B208" s="32" t="s">
        <v>111</v>
      </c>
      <c r="C208" s="22">
        <v>205477983.29374135</v>
      </c>
      <c r="D208" s="22">
        <v>288514430.58999997</v>
      </c>
      <c r="E208" s="22">
        <v>258584572.31348997</v>
      </c>
      <c r="F208" s="22">
        <v>300454788.15175015</v>
      </c>
      <c r="G208" s="22">
        <v>255477082.79275003</v>
      </c>
      <c r="H208" s="22">
        <v>409304658.29999906</v>
      </c>
      <c r="I208" s="22">
        <v>472385960.29275</v>
      </c>
      <c r="J208" s="22">
        <v>441982019.97125018</v>
      </c>
      <c r="K208" s="22">
        <v>388844089.62248027</v>
      </c>
      <c r="L208" s="22">
        <v>497586181</v>
      </c>
      <c r="M208" s="22">
        <v>512146661</v>
      </c>
      <c r="N208" s="22">
        <v>516490130.30000001</v>
      </c>
      <c r="O208" s="22">
        <v>382495359</v>
      </c>
      <c r="P208" s="22">
        <v>371163851</v>
      </c>
      <c r="Q208" s="22">
        <v>365841123.79000002</v>
      </c>
      <c r="R208" s="22">
        <v>233702885</v>
      </c>
      <c r="S208" s="22">
        <v>250245416</v>
      </c>
      <c r="T208" s="22">
        <v>161772172</v>
      </c>
      <c r="U208" s="22">
        <v>242685230</v>
      </c>
      <c r="V208" s="22">
        <v>264474203</v>
      </c>
      <c r="W208" s="22">
        <v>375839664.90999997</v>
      </c>
      <c r="X208" s="22">
        <v>294320289.09340006</v>
      </c>
      <c r="Y208" s="22">
        <v>218969118.48000002</v>
      </c>
      <c r="Z208" s="22">
        <v>368752369.98000002</v>
      </c>
      <c r="AA208" s="22">
        <v>530884671.8499999</v>
      </c>
      <c r="AB208" s="22">
        <v>442701213.35999995</v>
      </c>
      <c r="AC208" s="22">
        <v>544091629.47000003</v>
      </c>
      <c r="AD208" s="22">
        <v>670760218.14999998</v>
      </c>
      <c r="AE208" s="22">
        <v>635819332.08196628</v>
      </c>
      <c r="AF208" s="22">
        <v>424350877.76999998</v>
      </c>
      <c r="AG208" s="22">
        <v>448186973.65999997</v>
      </c>
      <c r="AH208" s="22">
        <v>701215342.90999997</v>
      </c>
      <c r="AI208" s="22">
        <v>590414582.28999996</v>
      </c>
      <c r="AJ208" s="22">
        <v>653187537.70000005</v>
      </c>
      <c r="AK208" s="22">
        <v>734762943.38999999</v>
      </c>
      <c r="AL208" s="22">
        <v>756399343.80999994</v>
      </c>
      <c r="AM208" s="22">
        <v>672122545.83130014</v>
      </c>
      <c r="AN208" s="22">
        <v>723957983.68620086</v>
      </c>
      <c r="AO208" s="22">
        <v>828687428.13</v>
      </c>
      <c r="AP208" s="22">
        <v>814743194.01531005</v>
      </c>
      <c r="AQ208" s="22">
        <v>717038625.08999991</v>
      </c>
    </row>
    <row r="209" spans="2:43" ht="14" thickBot="1" x14ac:dyDescent="0.35">
      <c r="B209" s="32" t="s">
        <v>112</v>
      </c>
      <c r="C209" s="22">
        <v>220540844.09999999</v>
      </c>
      <c r="D209" s="22">
        <v>293107875.52249992</v>
      </c>
      <c r="E209" s="22">
        <v>280227130.65719998</v>
      </c>
      <c r="F209" s="22">
        <v>298045200.00999999</v>
      </c>
      <c r="G209" s="22">
        <v>346394442.44625002</v>
      </c>
      <c r="H209" s="22">
        <v>574708435.75000095</v>
      </c>
      <c r="I209" s="22">
        <v>859768528.45674992</v>
      </c>
      <c r="J209" s="22">
        <v>759572556.12824988</v>
      </c>
      <c r="K209" s="22">
        <v>882667662.89475</v>
      </c>
      <c r="L209" s="22">
        <v>1108908232</v>
      </c>
      <c r="M209" s="22">
        <v>1213019640</v>
      </c>
      <c r="N209" s="22">
        <v>1036432883.5</v>
      </c>
      <c r="O209" s="22">
        <v>744978772</v>
      </c>
      <c r="P209" s="22">
        <v>676222506</v>
      </c>
      <c r="Q209" s="22">
        <v>849754414.06000006</v>
      </c>
      <c r="R209" s="22">
        <v>544406845</v>
      </c>
      <c r="S209" s="22">
        <v>473286663</v>
      </c>
      <c r="T209" s="22">
        <v>396920540</v>
      </c>
      <c r="U209" s="22">
        <v>613348530</v>
      </c>
      <c r="V209" s="22">
        <v>706387713</v>
      </c>
      <c r="W209" s="22">
        <v>798616984.71000004</v>
      </c>
      <c r="X209" s="22">
        <v>1040448105.6981063</v>
      </c>
      <c r="Y209" s="22">
        <v>609950887.34000003</v>
      </c>
      <c r="Z209" s="22">
        <v>1190920300.52</v>
      </c>
      <c r="AA209" s="22">
        <v>1136949221.03</v>
      </c>
      <c r="AB209" s="22">
        <v>1544194724.6600001</v>
      </c>
      <c r="AC209" s="22">
        <v>1795373725.45</v>
      </c>
      <c r="AD209" s="22">
        <v>1836480494.9200001</v>
      </c>
      <c r="AE209" s="22">
        <v>2010465769.443254</v>
      </c>
      <c r="AF209" s="22">
        <v>2010105518.3299999</v>
      </c>
      <c r="AG209" s="22">
        <v>2112790183.99</v>
      </c>
      <c r="AH209" s="22">
        <v>1976270250.8699999</v>
      </c>
      <c r="AI209" s="22">
        <v>2351940067.5600004</v>
      </c>
      <c r="AJ209" s="22">
        <v>2357260802.1400003</v>
      </c>
      <c r="AK209" s="22">
        <v>1803765556.01</v>
      </c>
      <c r="AL209" s="22">
        <v>1680250390.48</v>
      </c>
      <c r="AM209" s="22">
        <v>1595847210.477438</v>
      </c>
      <c r="AN209" s="22">
        <v>2030179988.8426447</v>
      </c>
      <c r="AO209" s="22">
        <v>2018610099.71</v>
      </c>
      <c r="AP209" s="22">
        <v>2319837826.332819</v>
      </c>
      <c r="AQ209" s="22">
        <v>1993453488.9900002</v>
      </c>
    </row>
    <row r="210" spans="2:43" ht="14" thickBot="1" x14ac:dyDescent="0.35">
      <c r="B210" s="30" t="s">
        <v>48</v>
      </c>
      <c r="C210" s="24">
        <v>536422462.36415005</v>
      </c>
      <c r="D210" s="24">
        <v>696040912.62749994</v>
      </c>
      <c r="E210" s="24">
        <v>660964029.02113998</v>
      </c>
      <c r="F210" s="24">
        <v>739428107.12975013</v>
      </c>
      <c r="G210" s="24">
        <v>759795615.81400013</v>
      </c>
      <c r="H210" s="24">
        <v>1187364909.7674999</v>
      </c>
      <c r="I210" s="24">
        <v>1583966179.5344999</v>
      </c>
      <c r="J210" s="24">
        <v>1600711525.1317501</v>
      </c>
      <c r="K210" s="24">
        <v>1644354085.0979004</v>
      </c>
      <c r="L210" s="24">
        <f t="shared" ref="L210:Q210" si="34">SUM(L205:L209)</f>
        <v>2046397885.01</v>
      </c>
      <c r="M210" s="24">
        <f t="shared" si="34"/>
        <v>2272066133.9000001</v>
      </c>
      <c r="N210" s="24">
        <f t="shared" si="34"/>
        <v>2066926344.5999999</v>
      </c>
      <c r="O210" s="24">
        <f t="shared" si="34"/>
        <v>1690902446</v>
      </c>
      <c r="P210" s="24">
        <f t="shared" si="34"/>
        <v>1621177200</v>
      </c>
      <c r="Q210" s="24">
        <f t="shared" si="34"/>
        <v>1850896918.75</v>
      </c>
      <c r="R210" s="24">
        <f t="shared" ref="R210" si="35">SUM(R205:R209)</f>
        <v>1335314396.5</v>
      </c>
      <c r="S210" s="24">
        <f t="shared" ref="S210:Y210" si="36">SUM(S205:S209)</f>
        <v>1253682191.3</v>
      </c>
      <c r="T210" s="24">
        <f t="shared" si="36"/>
        <v>994098725.5</v>
      </c>
      <c r="U210" s="24">
        <f t="shared" si="36"/>
        <v>1378632428.9000001</v>
      </c>
      <c r="V210" s="24">
        <f t="shared" si="36"/>
        <v>1670119694.7</v>
      </c>
      <c r="W210" s="24">
        <f t="shared" si="36"/>
        <v>2013690286.48</v>
      </c>
      <c r="X210" s="24">
        <f t="shared" si="36"/>
        <v>2257477358.6067066</v>
      </c>
      <c r="Y210" s="24">
        <f t="shared" si="36"/>
        <v>1815762048.9700003</v>
      </c>
      <c r="Z210" s="24">
        <v>2824070649.1800008</v>
      </c>
      <c r="AA210" s="24">
        <v>2969242053.7599998</v>
      </c>
      <c r="AB210" s="24">
        <v>3456391270.3000007</v>
      </c>
      <c r="AC210" s="24">
        <v>4347132592.4099998</v>
      </c>
      <c r="AD210" s="24">
        <v>4940727911.8299999</v>
      </c>
      <c r="AE210" s="24">
        <v>4698759402.1272211</v>
      </c>
      <c r="AF210" s="24">
        <v>5591030106.0699997</v>
      </c>
      <c r="AG210" s="24">
        <v>4946110923.0199995</v>
      </c>
      <c r="AH210" s="24">
        <v>6045601685.4299994</v>
      </c>
      <c r="AI210" s="24">
        <v>7905700000.460001</v>
      </c>
      <c r="AJ210" s="24">
        <v>8088816457.5300007</v>
      </c>
      <c r="AK210" s="24">
        <v>7986676517.8499994</v>
      </c>
      <c r="AL210" s="24">
        <v>8672959810.0100002</v>
      </c>
      <c r="AM210" s="24">
        <v>8810596926.1700478</v>
      </c>
      <c r="AN210" s="24">
        <v>9585301915.1988945</v>
      </c>
      <c r="AO210" s="24">
        <v>10937340676.190001</v>
      </c>
      <c r="AP210" s="24">
        <v>12259914796.211128</v>
      </c>
      <c r="AQ210" s="24">
        <v>11853934434.200001</v>
      </c>
    </row>
    <row r="214" spans="2:43" ht="14" thickBot="1" x14ac:dyDescent="0.3">
      <c r="B214" s="25" t="s">
        <v>113</v>
      </c>
    </row>
    <row r="215" spans="2:43" ht="14" thickBot="1" x14ac:dyDescent="0.35">
      <c r="B215" s="23"/>
      <c r="C215" s="27" t="s">
        <v>19</v>
      </c>
      <c r="D215" s="27" t="s">
        <v>20</v>
      </c>
      <c r="E215" s="27" t="s">
        <v>51</v>
      </c>
      <c r="F215" s="27" t="s">
        <v>52</v>
      </c>
      <c r="G215" s="27" t="s">
        <v>53</v>
      </c>
      <c r="H215" s="27" t="s">
        <v>54</v>
      </c>
      <c r="I215" s="27" t="s">
        <v>55</v>
      </c>
      <c r="J215" s="27" t="s">
        <v>56</v>
      </c>
      <c r="K215" s="27" t="s">
        <v>27</v>
      </c>
      <c r="L215" s="27" t="s">
        <v>28</v>
      </c>
      <c r="M215" s="27" t="s">
        <v>29</v>
      </c>
      <c r="N215" s="27" t="s">
        <v>30</v>
      </c>
      <c r="O215" s="27" t="s">
        <v>31</v>
      </c>
      <c r="P215" s="27" t="s">
        <v>32</v>
      </c>
      <c r="Q215" s="27" t="s">
        <v>33</v>
      </c>
      <c r="R215" s="27" t="s">
        <v>34</v>
      </c>
      <c r="S215" s="31" t="s">
        <v>35</v>
      </c>
      <c r="T215" s="31" t="s">
        <v>36</v>
      </c>
      <c r="U215" s="20" t="s">
        <v>37</v>
      </c>
      <c r="V215" s="20" t="s">
        <v>38</v>
      </c>
      <c r="W215" s="20" t="s">
        <v>39</v>
      </c>
      <c r="X215" s="20" t="s">
        <v>40</v>
      </c>
      <c r="Y215" s="20" t="s">
        <v>41</v>
      </c>
      <c r="Z215" s="20" t="s">
        <v>42</v>
      </c>
      <c r="AA215" s="20" t="s">
        <v>234</v>
      </c>
      <c r="AB215" s="20" t="s">
        <v>235</v>
      </c>
      <c r="AC215" s="20" t="s">
        <v>236</v>
      </c>
      <c r="AD215" s="20" t="s">
        <v>237</v>
      </c>
      <c r="AE215" s="20" t="s">
        <v>238</v>
      </c>
      <c r="AF215" s="20" t="s">
        <v>239</v>
      </c>
      <c r="AG215" s="20" t="s">
        <v>279</v>
      </c>
      <c r="AH215" s="20" t="s">
        <v>280</v>
      </c>
      <c r="AI215" s="20" t="s">
        <v>281</v>
      </c>
      <c r="AJ215" s="20" t="s">
        <v>282</v>
      </c>
      <c r="AK215" s="20" t="s">
        <v>283</v>
      </c>
      <c r="AL215" s="20" t="s">
        <v>284</v>
      </c>
      <c r="AM215" s="20" t="s">
        <v>286</v>
      </c>
      <c r="AN215" s="20" t="s">
        <v>287</v>
      </c>
      <c r="AO215" s="20" t="s">
        <v>288</v>
      </c>
      <c r="AP215" s="20" t="s">
        <v>293</v>
      </c>
      <c r="AQ215" s="20" t="s">
        <v>296</v>
      </c>
    </row>
    <row r="216" spans="2:43" ht="13.5" x14ac:dyDescent="0.3">
      <c r="B216" s="32" t="s">
        <v>108</v>
      </c>
      <c r="C216" s="22">
        <v>42120</v>
      </c>
      <c r="D216" s="22">
        <v>121984</v>
      </c>
      <c r="E216" s="22">
        <v>151184</v>
      </c>
      <c r="F216" s="22">
        <v>202436</v>
      </c>
      <c r="G216" s="22">
        <v>271470</v>
      </c>
      <c r="H216" s="22">
        <v>491434.64288</v>
      </c>
      <c r="I216" s="22">
        <v>688976</v>
      </c>
      <c r="J216" s="22">
        <v>900373</v>
      </c>
      <c r="K216" s="22">
        <v>1165924</v>
      </c>
      <c r="L216" s="22">
        <v>1191120</v>
      </c>
      <c r="M216" s="22">
        <v>1580750</v>
      </c>
      <c r="N216" s="22">
        <v>1581536</v>
      </c>
      <c r="O216" s="22">
        <v>1716806</v>
      </c>
      <c r="P216" s="22">
        <v>1887800</v>
      </c>
      <c r="Q216" s="22">
        <v>1845920</v>
      </c>
      <c r="R216" s="22">
        <v>1135824</v>
      </c>
      <c r="S216" s="22">
        <v>824253</v>
      </c>
      <c r="T216" s="22">
        <v>671768</v>
      </c>
      <c r="U216" s="22">
        <v>629709</v>
      </c>
      <c r="V216" s="22">
        <v>815931</v>
      </c>
      <c r="W216" s="22">
        <v>1102722</v>
      </c>
      <c r="X216" s="22">
        <v>1025215</v>
      </c>
      <c r="Y216" s="22">
        <v>881506</v>
      </c>
      <c r="Z216" s="22">
        <v>877718</v>
      </c>
      <c r="AA216" s="22">
        <v>596010</v>
      </c>
      <c r="AB216" s="22">
        <v>638854</v>
      </c>
      <c r="AC216" s="22">
        <v>1537941</v>
      </c>
      <c r="AD216" s="22">
        <v>1699172</v>
      </c>
      <c r="AE216" s="22">
        <v>699159</v>
      </c>
      <c r="AF216" s="22">
        <v>1622426</v>
      </c>
      <c r="AG216" s="22">
        <v>675378</v>
      </c>
      <c r="AH216" s="22">
        <v>734545</v>
      </c>
      <c r="AI216" s="22">
        <v>2064596</v>
      </c>
      <c r="AJ216" s="22">
        <v>2195935</v>
      </c>
      <c r="AK216" s="22">
        <v>1938301</v>
      </c>
      <c r="AL216" s="22">
        <v>1989050</v>
      </c>
      <c r="AM216" s="22">
        <v>2050283</v>
      </c>
      <c r="AN216" s="22">
        <v>2374496</v>
      </c>
      <c r="AO216" s="22">
        <v>2719469</v>
      </c>
      <c r="AP216" s="22">
        <v>3403718</v>
      </c>
      <c r="AQ216" s="22">
        <v>3368058</v>
      </c>
    </row>
    <row r="217" spans="2:43" ht="13.5" x14ac:dyDescent="0.3">
      <c r="B217" s="32" t="s">
        <v>109</v>
      </c>
      <c r="C217" s="22">
        <v>2391</v>
      </c>
      <c r="D217" s="22">
        <v>2384</v>
      </c>
      <c r="E217" s="22">
        <v>2580</v>
      </c>
      <c r="F217" s="22">
        <v>2829</v>
      </c>
      <c r="G217" s="22">
        <v>2448</v>
      </c>
      <c r="H217" s="22">
        <v>5965</v>
      </c>
      <c r="I217" s="22">
        <v>2756</v>
      </c>
      <c r="J217" s="22">
        <v>3645</v>
      </c>
      <c r="K217" s="22">
        <v>2240</v>
      </c>
      <c r="L217" s="22">
        <v>3393</v>
      </c>
      <c r="M217" s="22">
        <v>5489</v>
      </c>
      <c r="N217" s="22">
        <v>12584</v>
      </c>
      <c r="O217" s="22">
        <v>13888</v>
      </c>
      <c r="P217" s="22">
        <v>36749</v>
      </c>
      <c r="Q217" s="22">
        <v>7135</v>
      </c>
      <c r="R217" s="22">
        <v>8680</v>
      </c>
      <c r="S217" s="22">
        <v>7197</v>
      </c>
      <c r="T217" s="22">
        <v>7626</v>
      </c>
      <c r="U217" s="22">
        <v>9575</v>
      </c>
      <c r="V217" s="22">
        <v>14740</v>
      </c>
      <c r="W217" s="22">
        <v>19149</v>
      </c>
      <c r="X217" s="22">
        <v>19183</v>
      </c>
      <c r="Y217" s="22">
        <v>20191</v>
      </c>
      <c r="Z217" s="22">
        <v>25107</v>
      </c>
      <c r="AA217" s="22">
        <v>25013</v>
      </c>
      <c r="AB217" s="22">
        <v>30526</v>
      </c>
      <c r="AC217" s="22">
        <v>35194</v>
      </c>
      <c r="AD217" s="22">
        <v>38401</v>
      </c>
      <c r="AE217" s="22">
        <v>38994</v>
      </c>
      <c r="AF217" s="22">
        <v>45961</v>
      </c>
      <c r="AG217" s="22">
        <v>43043</v>
      </c>
      <c r="AH217" s="22">
        <v>51273</v>
      </c>
      <c r="AI217" s="22">
        <v>78460</v>
      </c>
      <c r="AJ217" s="22">
        <v>79972</v>
      </c>
      <c r="AK217" s="22">
        <v>100436</v>
      </c>
      <c r="AL217" s="22">
        <v>95113</v>
      </c>
      <c r="AM217" s="22">
        <v>101566</v>
      </c>
      <c r="AN217" s="22">
        <v>113056</v>
      </c>
      <c r="AO217" s="22">
        <v>106491</v>
      </c>
      <c r="AP217" s="22">
        <v>94580</v>
      </c>
      <c r="AQ217" s="22">
        <v>121196</v>
      </c>
    </row>
    <row r="218" spans="2:43" ht="13.5" x14ac:dyDescent="0.3">
      <c r="B218" s="32" t="s">
        <v>110</v>
      </c>
      <c r="C218" s="22">
        <v>7360</v>
      </c>
      <c r="D218" s="22">
        <v>5006</v>
      </c>
      <c r="E218" s="22">
        <v>4682</v>
      </c>
      <c r="F218" s="22">
        <v>4714</v>
      </c>
      <c r="G218" s="22">
        <v>7350</v>
      </c>
      <c r="H218" s="22">
        <v>4538</v>
      </c>
      <c r="I218" s="22">
        <v>4178</v>
      </c>
      <c r="J218" s="22">
        <v>4364</v>
      </c>
      <c r="K218" s="22">
        <v>10830</v>
      </c>
      <c r="L218" s="22">
        <v>4999</v>
      </c>
      <c r="M218" s="22">
        <v>4843</v>
      </c>
      <c r="N218" s="22">
        <v>5936</v>
      </c>
      <c r="O218" s="22">
        <v>13513</v>
      </c>
      <c r="P218" s="22">
        <v>6372</v>
      </c>
      <c r="Q218" s="22">
        <v>9193</v>
      </c>
      <c r="R218" s="22">
        <v>5275</v>
      </c>
      <c r="S218" s="22">
        <v>8979</v>
      </c>
      <c r="T218" s="22">
        <v>4297</v>
      </c>
      <c r="U218" s="22">
        <v>6514</v>
      </c>
      <c r="V218" s="22">
        <v>11408</v>
      </c>
      <c r="W218" s="22">
        <v>13713</v>
      </c>
      <c r="X218" s="22">
        <v>10792</v>
      </c>
      <c r="Y218" s="22">
        <v>16010</v>
      </c>
      <c r="Z218" s="22">
        <v>25555</v>
      </c>
      <c r="AA218" s="22">
        <v>29361</v>
      </c>
      <c r="AB218" s="22">
        <v>33665</v>
      </c>
      <c r="AC218" s="22">
        <v>40346</v>
      </c>
      <c r="AD218" s="22">
        <v>48502</v>
      </c>
      <c r="AE218" s="22">
        <v>51035</v>
      </c>
      <c r="AF218" s="22">
        <v>63118</v>
      </c>
      <c r="AG218" s="22">
        <v>64974</v>
      </c>
      <c r="AH218" s="22">
        <v>102958</v>
      </c>
      <c r="AI218" s="22">
        <v>190447</v>
      </c>
      <c r="AJ218" s="22">
        <v>189643</v>
      </c>
      <c r="AK218" s="22">
        <v>206888</v>
      </c>
      <c r="AL218" s="22">
        <v>236534</v>
      </c>
      <c r="AM218" s="22">
        <v>231604</v>
      </c>
      <c r="AN218" s="22">
        <v>224805</v>
      </c>
      <c r="AO218" s="22">
        <v>256119</v>
      </c>
      <c r="AP218" s="22">
        <v>272712</v>
      </c>
      <c r="AQ218" s="22">
        <v>271014</v>
      </c>
    </row>
    <row r="219" spans="2:43" ht="13.5" x14ac:dyDescent="0.3">
      <c r="B219" s="32" t="s">
        <v>111</v>
      </c>
      <c r="C219" s="22">
        <v>13632</v>
      </c>
      <c r="D219" s="22">
        <v>18924</v>
      </c>
      <c r="E219" s="22">
        <v>16630</v>
      </c>
      <c r="F219" s="22">
        <v>18551</v>
      </c>
      <c r="G219" s="22">
        <v>14821</v>
      </c>
      <c r="H219" s="22">
        <v>18896.290440000001</v>
      </c>
      <c r="I219" s="22">
        <v>20009</v>
      </c>
      <c r="J219" s="22">
        <v>18868</v>
      </c>
      <c r="K219" s="22">
        <v>18154</v>
      </c>
      <c r="L219" s="22">
        <v>21171</v>
      </c>
      <c r="M219" s="22">
        <v>19803</v>
      </c>
      <c r="N219" s="22">
        <v>22057</v>
      </c>
      <c r="O219" s="22">
        <v>16977</v>
      </c>
      <c r="P219" s="22">
        <v>11196</v>
      </c>
      <c r="Q219" s="22">
        <v>17789</v>
      </c>
      <c r="R219" s="22">
        <v>9195</v>
      </c>
      <c r="S219" s="22">
        <v>9710</v>
      </c>
      <c r="T219" s="22">
        <v>5486</v>
      </c>
      <c r="U219" s="22">
        <v>9204</v>
      </c>
      <c r="V219" s="22">
        <v>10728</v>
      </c>
      <c r="W219" s="22">
        <v>14127</v>
      </c>
      <c r="X219" s="22">
        <v>9179</v>
      </c>
      <c r="Y219" s="22">
        <v>5638</v>
      </c>
      <c r="Z219" s="22">
        <v>12042</v>
      </c>
      <c r="AA219" s="22">
        <v>18123</v>
      </c>
      <c r="AB219" s="22">
        <v>14018</v>
      </c>
      <c r="AC219" s="22">
        <v>16726</v>
      </c>
      <c r="AD219" s="22">
        <v>18710</v>
      </c>
      <c r="AE219" s="22">
        <v>24180</v>
      </c>
      <c r="AF219" s="22">
        <v>13611</v>
      </c>
      <c r="AG219" s="22">
        <v>10948</v>
      </c>
      <c r="AH219" s="22">
        <v>14846</v>
      </c>
      <c r="AI219" s="22">
        <v>19222</v>
      </c>
      <c r="AJ219" s="22">
        <v>21590</v>
      </c>
      <c r="AK219" s="22">
        <v>25231</v>
      </c>
      <c r="AL219" s="22">
        <v>25717</v>
      </c>
      <c r="AM219" s="22">
        <v>26319</v>
      </c>
      <c r="AN219" s="22">
        <v>28006</v>
      </c>
      <c r="AO219" s="22">
        <v>32116</v>
      </c>
      <c r="AP219" s="22">
        <v>32311</v>
      </c>
      <c r="AQ219" s="22">
        <v>34021</v>
      </c>
    </row>
    <row r="220" spans="2:43" ht="14" thickBot="1" x14ac:dyDescent="0.35">
      <c r="B220" s="32" t="s">
        <v>112</v>
      </c>
      <c r="C220" s="22">
        <v>6279</v>
      </c>
      <c r="D220" s="22">
        <v>9055</v>
      </c>
      <c r="E220" s="22">
        <v>7431</v>
      </c>
      <c r="F220" s="22">
        <v>7310</v>
      </c>
      <c r="G220" s="22">
        <v>12807</v>
      </c>
      <c r="H220" s="22">
        <v>15695</v>
      </c>
      <c r="I220" s="22">
        <v>20127</v>
      </c>
      <c r="J220" s="22">
        <v>18560</v>
      </c>
      <c r="K220" s="22">
        <v>23112</v>
      </c>
      <c r="L220" s="22">
        <v>26116</v>
      </c>
      <c r="M220" s="22">
        <v>25267</v>
      </c>
      <c r="N220" s="22">
        <v>24982</v>
      </c>
      <c r="O220" s="22">
        <v>18805</v>
      </c>
      <c r="P220" s="22">
        <v>11361</v>
      </c>
      <c r="Q220" s="22">
        <v>17798</v>
      </c>
      <c r="R220" s="22">
        <v>9631</v>
      </c>
      <c r="S220" s="22">
        <v>10499</v>
      </c>
      <c r="T220" s="22">
        <v>12023</v>
      </c>
      <c r="U220" s="22">
        <v>13068</v>
      </c>
      <c r="V220" s="22">
        <v>20341</v>
      </c>
      <c r="W220" s="22">
        <v>19073</v>
      </c>
      <c r="X220" s="22">
        <v>20700</v>
      </c>
      <c r="Y220" s="22">
        <v>18823</v>
      </c>
      <c r="Z220" s="22">
        <v>24204</v>
      </c>
      <c r="AA220" s="22">
        <v>21221</v>
      </c>
      <c r="AB220" s="22">
        <v>25814</v>
      </c>
      <c r="AC220" s="22">
        <v>26964</v>
      </c>
      <c r="AD220" s="22">
        <v>28474</v>
      </c>
      <c r="AE220" s="22">
        <v>27422</v>
      </c>
      <c r="AF220" s="22">
        <v>25313</v>
      </c>
      <c r="AG220" s="22">
        <v>29779</v>
      </c>
      <c r="AH220" s="22">
        <v>32567</v>
      </c>
      <c r="AI220" s="22">
        <v>38845</v>
      </c>
      <c r="AJ220" s="22">
        <v>32793</v>
      </c>
      <c r="AK220" s="22">
        <v>22872</v>
      </c>
      <c r="AL220" s="22">
        <v>21612</v>
      </c>
      <c r="AM220" s="22">
        <v>19072</v>
      </c>
      <c r="AN220" s="22">
        <v>23400</v>
      </c>
      <c r="AO220" s="22">
        <v>23325</v>
      </c>
      <c r="AP220" s="22">
        <v>19551</v>
      </c>
      <c r="AQ220" s="22">
        <v>22370</v>
      </c>
    </row>
    <row r="221" spans="2:43" ht="14" thickBot="1" x14ac:dyDescent="0.35">
      <c r="B221" s="30" t="s">
        <v>48</v>
      </c>
      <c r="C221" s="24">
        <v>71782</v>
      </c>
      <c r="D221" s="24">
        <v>157353</v>
      </c>
      <c r="E221" s="24">
        <v>182507</v>
      </c>
      <c r="F221" s="24">
        <v>235840</v>
      </c>
      <c r="G221" s="24">
        <v>308896</v>
      </c>
      <c r="H221" s="24">
        <v>536528.93332000007</v>
      </c>
      <c r="I221" s="24">
        <v>736046</v>
      </c>
      <c r="J221" s="24">
        <v>945810</v>
      </c>
      <c r="K221" s="24">
        <v>1220260</v>
      </c>
      <c r="L221" s="24">
        <f t="shared" ref="L221:Q221" si="37">SUM(L216:L220)</f>
        <v>1246799</v>
      </c>
      <c r="M221" s="24">
        <f t="shared" si="37"/>
        <v>1636152</v>
      </c>
      <c r="N221" s="24">
        <f t="shared" si="37"/>
        <v>1647095</v>
      </c>
      <c r="O221" s="24">
        <f t="shared" si="37"/>
        <v>1779989</v>
      </c>
      <c r="P221" s="24">
        <f t="shared" si="37"/>
        <v>1953478</v>
      </c>
      <c r="Q221" s="24">
        <f t="shared" si="37"/>
        <v>1897835</v>
      </c>
      <c r="R221" s="24">
        <f t="shared" ref="R221:S221" si="38">SUM(R216:R220)</f>
        <v>1168605</v>
      </c>
      <c r="S221" s="24">
        <f t="shared" si="38"/>
        <v>860638</v>
      </c>
      <c r="T221" s="24">
        <f t="shared" ref="T221:Y221" si="39">SUM(T216:T220)</f>
        <v>701200</v>
      </c>
      <c r="U221" s="24">
        <f t="shared" si="39"/>
        <v>668070</v>
      </c>
      <c r="V221" s="24">
        <f t="shared" si="39"/>
        <v>873148</v>
      </c>
      <c r="W221" s="24">
        <f t="shared" si="39"/>
        <v>1168784</v>
      </c>
      <c r="X221" s="24">
        <f t="shared" si="39"/>
        <v>1085069</v>
      </c>
      <c r="Y221" s="24">
        <f t="shared" si="39"/>
        <v>942168</v>
      </c>
      <c r="Z221" s="24">
        <v>964626</v>
      </c>
      <c r="AA221" s="24">
        <v>689728</v>
      </c>
      <c r="AB221" s="24">
        <v>742877</v>
      </c>
      <c r="AC221" s="24">
        <v>1657171</v>
      </c>
      <c r="AD221" s="24">
        <v>1833259</v>
      </c>
      <c r="AE221" s="24">
        <v>840790</v>
      </c>
      <c r="AF221" s="24">
        <v>1770429</v>
      </c>
      <c r="AG221" s="24">
        <v>824122</v>
      </c>
      <c r="AH221" s="24">
        <v>936189</v>
      </c>
      <c r="AI221" s="24">
        <v>2391570</v>
      </c>
      <c r="AJ221" s="24">
        <v>2519933</v>
      </c>
      <c r="AK221" s="24">
        <v>2293728</v>
      </c>
      <c r="AL221" s="24">
        <v>2368026</v>
      </c>
      <c r="AM221" s="24">
        <v>2428844</v>
      </c>
      <c r="AN221" s="24">
        <v>2763763</v>
      </c>
      <c r="AO221" s="24">
        <v>3137520</v>
      </c>
      <c r="AP221" s="24">
        <v>3822872</v>
      </c>
      <c r="AQ221" s="24">
        <v>3816659</v>
      </c>
    </row>
    <row r="225" spans="2:43" ht="14" thickBot="1" x14ac:dyDescent="0.3">
      <c r="B225" s="25" t="s">
        <v>114</v>
      </c>
    </row>
    <row r="226" spans="2:43" ht="14" thickBot="1" x14ac:dyDescent="0.35">
      <c r="B226" s="26"/>
      <c r="C226" s="27" t="s">
        <v>19</v>
      </c>
      <c r="D226" s="27" t="s">
        <v>20</v>
      </c>
      <c r="E226" s="27" t="s">
        <v>51</v>
      </c>
      <c r="F226" s="27" t="s">
        <v>52</v>
      </c>
      <c r="G226" s="27" t="s">
        <v>53</v>
      </c>
      <c r="H226" s="27" t="s">
        <v>54</v>
      </c>
      <c r="I226" s="27" t="s">
        <v>55</v>
      </c>
      <c r="J226" s="27" t="s">
        <v>56</v>
      </c>
      <c r="K226" s="31" t="s">
        <v>27</v>
      </c>
      <c r="L226" s="31" t="s">
        <v>115</v>
      </c>
      <c r="M226" s="31" t="s">
        <v>116</v>
      </c>
      <c r="N226" s="31" t="s">
        <v>117</v>
      </c>
      <c r="O226" s="31" t="s">
        <v>31</v>
      </c>
      <c r="P226" s="27" t="s">
        <v>32</v>
      </c>
      <c r="Q226" s="27" t="s">
        <v>33</v>
      </c>
      <c r="R226" s="27" t="s">
        <v>34</v>
      </c>
      <c r="S226" s="31" t="s">
        <v>35</v>
      </c>
      <c r="T226" s="31" t="s">
        <v>36</v>
      </c>
      <c r="U226" s="20" t="s">
        <v>37</v>
      </c>
      <c r="V226" s="20" t="s">
        <v>38</v>
      </c>
      <c r="W226" s="20" t="s">
        <v>39</v>
      </c>
      <c r="X226" s="20" t="s">
        <v>40</v>
      </c>
      <c r="Y226" s="20" t="s">
        <v>41</v>
      </c>
      <c r="Z226" s="20" t="s">
        <v>42</v>
      </c>
      <c r="AA226" s="20" t="s">
        <v>234</v>
      </c>
      <c r="AB226" s="20" t="s">
        <v>235</v>
      </c>
      <c r="AC226" s="20" t="s">
        <v>236</v>
      </c>
      <c r="AD226" s="20" t="s">
        <v>237</v>
      </c>
      <c r="AE226" s="20" t="s">
        <v>238</v>
      </c>
      <c r="AF226" s="20" t="s">
        <v>239</v>
      </c>
      <c r="AG226" s="20" t="s">
        <v>279</v>
      </c>
      <c r="AH226" s="20" t="s">
        <v>280</v>
      </c>
      <c r="AI226" s="20" t="s">
        <v>281</v>
      </c>
      <c r="AJ226" s="20" t="s">
        <v>282</v>
      </c>
      <c r="AK226" s="20" t="s">
        <v>283</v>
      </c>
      <c r="AL226" s="20" t="s">
        <v>284</v>
      </c>
      <c r="AM226" s="20" t="s">
        <v>286</v>
      </c>
      <c r="AN226" s="20" t="s">
        <v>287</v>
      </c>
      <c r="AO226" s="20" t="s">
        <v>288</v>
      </c>
      <c r="AP226" s="20" t="s">
        <v>293</v>
      </c>
      <c r="AQ226" s="20" t="s">
        <v>296</v>
      </c>
    </row>
    <row r="227" spans="2:43" ht="13.5" x14ac:dyDescent="0.3">
      <c r="B227" s="28" t="s">
        <v>57</v>
      </c>
      <c r="C227" s="29">
        <v>65147471.865649998</v>
      </c>
      <c r="D227" s="29">
        <v>47985234.350000001</v>
      </c>
      <c r="E227" s="29">
        <v>35111430.085749999</v>
      </c>
      <c r="F227" s="29">
        <v>33925436.622249998</v>
      </c>
      <c r="G227" s="29">
        <v>102005356.91950002</v>
      </c>
      <c r="H227" s="29">
        <v>72487337.897608995</v>
      </c>
      <c r="I227" s="29">
        <v>79231182.061913162</v>
      </c>
      <c r="J227" s="29">
        <v>74683403.471249998</v>
      </c>
      <c r="K227" s="29">
        <v>43057485.826750003</v>
      </c>
      <c r="L227" s="29">
        <v>42073785</v>
      </c>
      <c r="M227" s="29">
        <v>58724073</v>
      </c>
      <c r="N227" s="29">
        <v>42726935</v>
      </c>
      <c r="O227" s="29">
        <v>113746749</v>
      </c>
      <c r="P227" s="29">
        <v>52777155</v>
      </c>
      <c r="Q227" s="29">
        <v>35628701</v>
      </c>
      <c r="R227" s="29">
        <v>50532613</v>
      </c>
      <c r="S227" s="29">
        <v>32800056</v>
      </c>
      <c r="T227" s="29">
        <v>43450071</v>
      </c>
      <c r="U227" s="29">
        <v>53961588</v>
      </c>
      <c r="V227" s="29">
        <v>74576922</v>
      </c>
      <c r="W227" s="29">
        <v>53683948.310000002</v>
      </c>
      <c r="X227" s="29">
        <v>94358507.369599998</v>
      </c>
      <c r="Y227" s="29">
        <v>83214871.24000001</v>
      </c>
      <c r="Z227" s="29">
        <v>86460959.840000004</v>
      </c>
      <c r="AA227" s="29">
        <v>69251018.019999996</v>
      </c>
      <c r="AB227" s="29">
        <v>99902364.210000008</v>
      </c>
      <c r="AC227" s="29">
        <v>153458063.16</v>
      </c>
      <c r="AD227" s="29">
        <v>147890530.72</v>
      </c>
      <c r="AE227" s="29">
        <v>118496661.66031541</v>
      </c>
      <c r="AF227" s="29">
        <v>108759679.40000001</v>
      </c>
      <c r="AG227" s="29">
        <v>82152260.510000005</v>
      </c>
      <c r="AH227" s="29">
        <v>125719026.41</v>
      </c>
      <c r="AI227" s="29">
        <v>138292838.88</v>
      </c>
      <c r="AJ227" s="29">
        <v>96018974.840000004</v>
      </c>
      <c r="AK227" s="29">
        <v>133470980.62</v>
      </c>
      <c r="AL227" s="29">
        <v>401888838.14999998</v>
      </c>
      <c r="AM227" s="29">
        <v>296766538.2016592</v>
      </c>
      <c r="AN227" s="29">
        <v>163381815.28541875</v>
      </c>
      <c r="AO227" s="29">
        <v>213324918.67999998</v>
      </c>
      <c r="AP227" s="29">
        <v>299496963.57433575</v>
      </c>
      <c r="AQ227" s="29">
        <v>196826024.45999998</v>
      </c>
    </row>
    <row r="228" spans="2:43" ht="13.5" x14ac:dyDescent="0.3">
      <c r="B228" s="28" t="s">
        <v>58</v>
      </c>
      <c r="C228" s="29">
        <v>47087183.029699996</v>
      </c>
      <c r="D228" s="29">
        <v>60257942.494999997</v>
      </c>
      <c r="E228" s="29">
        <v>59647191.912000008</v>
      </c>
      <c r="F228" s="29">
        <v>52567350.944249995</v>
      </c>
      <c r="G228" s="29">
        <v>83565808.483599991</v>
      </c>
      <c r="H228" s="29">
        <v>77782896.944999993</v>
      </c>
      <c r="I228" s="29">
        <v>83660486.958499998</v>
      </c>
      <c r="J228" s="29">
        <v>121550254.59325001</v>
      </c>
      <c r="K228" s="29">
        <v>84675838.845500007</v>
      </c>
      <c r="L228" s="29">
        <v>104459262</v>
      </c>
      <c r="M228" s="29">
        <v>86481011</v>
      </c>
      <c r="N228" s="29">
        <v>97146252</v>
      </c>
      <c r="O228" s="29">
        <v>87471347</v>
      </c>
      <c r="P228" s="29">
        <v>122045285</v>
      </c>
      <c r="Q228" s="29">
        <v>95135104</v>
      </c>
      <c r="R228" s="29">
        <v>99739810</v>
      </c>
      <c r="S228" s="29">
        <v>73401634</v>
      </c>
      <c r="T228" s="29">
        <v>96654486</v>
      </c>
      <c r="U228" s="29">
        <v>103917427</v>
      </c>
      <c r="V228" s="29">
        <v>118273270</v>
      </c>
      <c r="W228" s="29">
        <v>102138623.93000001</v>
      </c>
      <c r="X228" s="29">
        <v>115985444.32000001</v>
      </c>
      <c r="Y228" s="29">
        <v>95261392.50999999</v>
      </c>
      <c r="Z228" s="29">
        <v>136234676.63999999</v>
      </c>
      <c r="AA228" s="29">
        <v>152540491.43000001</v>
      </c>
      <c r="AB228" s="29">
        <v>171378077.26999998</v>
      </c>
      <c r="AC228" s="29">
        <v>233945193.91</v>
      </c>
      <c r="AD228" s="29">
        <v>255344944.75</v>
      </c>
      <c r="AE228" s="29">
        <v>212377732.93000001</v>
      </c>
      <c r="AF228" s="29">
        <v>200785189.80000001</v>
      </c>
      <c r="AG228" s="29">
        <v>241902791.63</v>
      </c>
      <c r="AH228" s="29">
        <v>221991429.38</v>
      </c>
      <c r="AI228" s="29">
        <v>163919039.50999999</v>
      </c>
      <c r="AJ228" s="29">
        <v>156684159.97999999</v>
      </c>
      <c r="AK228" s="29">
        <v>140875392.88</v>
      </c>
      <c r="AL228" s="29">
        <v>201430093.87</v>
      </c>
      <c r="AM228" s="29">
        <v>148432065.4355</v>
      </c>
      <c r="AN228" s="29">
        <v>269924565.14282602</v>
      </c>
      <c r="AO228" s="29">
        <v>350020997.09999996</v>
      </c>
      <c r="AP228" s="29">
        <v>534803524.85958016</v>
      </c>
      <c r="AQ228" s="29">
        <v>349376801.68000001</v>
      </c>
    </row>
    <row r="229" spans="2:43" ht="13.5" x14ac:dyDescent="0.3">
      <c r="B229" s="28" t="s">
        <v>59</v>
      </c>
      <c r="C229" s="29">
        <v>5453468.9365050001</v>
      </c>
      <c r="D229" s="29">
        <v>5851668</v>
      </c>
      <c r="E229" s="29">
        <v>6907757.9632499991</v>
      </c>
      <c r="F229" s="29">
        <v>2984327.36</v>
      </c>
      <c r="G229" s="29">
        <v>2405521.62</v>
      </c>
      <c r="H229" s="29">
        <v>3694546.27</v>
      </c>
      <c r="I229" s="29">
        <v>17756135.73</v>
      </c>
      <c r="J229" s="29">
        <v>12537064.9</v>
      </c>
      <c r="K229" s="29">
        <v>9017717.120000001</v>
      </c>
      <c r="L229" s="29">
        <v>12315650.5</v>
      </c>
      <c r="M229" s="29">
        <v>16283684</v>
      </c>
      <c r="N229" s="29">
        <v>33786516</v>
      </c>
      <c r="O229" s="29">
        <v>10875905</v>
      </c>
      <c r="P229" s="29">
        <v>21339840</v>
      </c>
      <c r="Q229" s="29">
        <v>10843209.199999999</v>
      </c>
      <c r="R229" s="29">
        <v>18317736.890000001</v>
      </c>
      <c r="S229" s="29">
        <v>23540992</v>
      </c>
      <c r="T229" s="29">
        <v>3313092</v>
      </c>
      <c r="U229" s="29">
        <v>5760395.6600000001</v>
      </c>
      <c r="V229" s="29">
        <v>9272070</v>
      </c>
      <c r="W229" s="29">
        <v>31341059.530000001</v>
      </c>
      <c r="X229" s="29">
        <v>64606355.490000002</v>
      </c>
      <c r="Y229" s="29">
        <v>33383049.350000001</v>
      </c>
      <c r="Z229" s="29">
        <v>37471975.400000006</v>
      </c>
      <c r="AA229" s="29">
        <v>21114343.48</v>
      </c>
      <c r="AB229" s="29">
        <v>83661409.159999996</v>
      </c>
      <c r="AC229" s="29">
        <v>49087956.579999998</v>
      </c>
      <c r="AD229" s="29">
        <v>32204098.02</v>
      </c>
      <c r="AE229" s="29">
        <v>34352451.415999763</v>
      </c>
      <c r="AF229" s="29">
        <v>51034498.950000003</v>
      </c>
      <c r="AG229" s="29">
        <v>5964922.75</v>
      </c>
      <c r="AH229" s="29">
        <v>31235047.5</v>
      </c>
      <c r="AI229" s="29">
        <v>33524312.25</v>
      </c>
      <c r="AJ229" s="29">
        <v>38998426.07</v>
      </c>
      <c r="AK229" s="29">
        <v>41959843.57</v>
      </c>
      <c r="AL229" s="29">
        <v>27659138.75</v>
      </c>
      <c r="AM229" s="29">
        <v>16055881.560000001</v>
      </c>
      <c r="AN229" s="29">
        <v>32450411.069999997</v>
      </c>
      <c r="AO229" s="29">
        <v>69121763.689999998</v>
      </c>
      <c r="AP229" s="29">
        <v>39429624.18999999</v>
      </c>
      <c r="AQ229" s="29">
        <v>16365348.73</v>
      </c>
    </row>
    <row r="230" spans="2:43" ht="14" thickBot="1" x14ac:dyDescent="0.35">
      <c r="B230" s="28" t="s">
        <v>60</v>
      </c>
      <c r="C230" s="29">
        <v>536422462.35415</v>
      </c>
      <c r="D230" s="29">
        <v>696040912.62750006</v>
      </c>
      <c r="E230" s="29">
        <v>660964029.02113998</v>
      </c>
      <c r="F230" s="29">
        <v>739428107.12974977</v>
      </c>
      <c r="G230" s="29">
        <v>759795615.81400013</v>
      </c>
      <c r="H230" s="29">
        <v>1187364909.7674999</v>
      </c>
      <c r="I230" s="29">
        <v>1579611572.9779999</v>
      </c>
      <c r="J230" s="29">
        <v>1600711525.1317501</v>
      </c>
      <c r="K230" s="29">
        <v>1644354085.0979004</v>
      </c>
      <c r="L230" s="29">
        <v>2046664735</v>
      </c>
      <c r="M230" s="29">
        <v>2272066566</v>
      </c>
      <c r="N230" s="29">
        <v>2066924714.0999999</v>
      </c>
      <c r="O230" s="29">
        <v>1690901882</v>
      </c>
      <c r="P230" s="29">
        <v>1621175841</v>
      </c>
      <c r="Q230" s="29">
        <v>1850897349.3</v>
      </c>
      <c r="R230" s="29">
        <v>1335314354</v>
      </c>
      <c r="S230" s="29">
        <v>1253682007</v>
      </c>
      <c r="T230" s="29">
        <v>994098481</v>
      </c>
      <c r="U230" s="29">
        <v>1378633747</v>
      </c>
      <c r="V230" s="29">
        <v>1670118756</v>
      </c>
      <c r="W230" s="29">
        <v>2013690320.24</v>
      </c>
      <c r="X230" s="29">
        <v>2257477358.6067066</v>
      </c>
      <c r="Y230" s="29">
        <v>1815762048.97</v>
      </c>
      <c r="Z230" s="29">
        <v>2824070649.1900005</v>
      </c>
      <c r="AA230" s="29">
        <v>2969242052.7599998</v>
      </c>
      <c r="AB230" s="29">
        <v>3456391270.3000002</v>
      </c>
      <c r="AC230" s="29">
        <v>4347132592.4099998</v>
      </c>
      <c r="AD230" s="29">
        <v>4940727915.8299999</v>
      </c>
      <c r="AE230" s="29">
        <v>4698759404.1271858</v>
      </c>
      <c r="AF230" s="29">
        <v>5591030109.0800009</v>
      </c>
      <c r="AG230" s="29">
        <v>4946110925.0300007</v>
      </c>
      <c r="AH230" s="29">
        <v>6045601686.4299994</v>
      </c>
      <c r="AI230" s="29">
        <v>7905699999.4500008</v>
      </c>
      <c r="AJ230" s="29">
        <v>8099688756.539999</v>
      </c>
      <c r="AK230" s="29">
        <v>7986676515.8500004</v>
      </c>
      <c r="AL230" s="29">
        <v>8672959810.0100002</v>
      </c>
      <c r="AM230" s="29">
        <v>8810596926.1700478</v>
      </c>
      <c r="AN230" s="29">
        <v>9585301915.1988964</v>
      </c>
      <c r="AO230" s="29">
        <v>10937340678.18</v>
      </c>
      <c r="AP230" s="29">
        <v>12259914794.211128</v>
      </c>
      <c r="AQ230" s="29">
        <v>11720000866.209999</v>
      </c>
    </row>
    <row r="231" spans="2:43" ht="14" thickBot="1" x14ac:dyDescent="0.35">
      <c r="B231" s="30" t="s">
        <v>48</v>
      </c>
      <c r="C231" s="24">
        <v>654110586.186005</v>
      </c>
      <c r="D231" s="24">
        <v>810135757.47250009</v>
      </c>
      <c r="E231" s="24">
        <v>762630408.98214006</v>
      </c>
      <c r="F231" s="24">
        <v>828905222.05624974</v>
      </c>
      <c r="G231" s="24">
        <v>947772302.83710015</v>
      </c>
      <c r="H231" s="24">
        <v>1341329690.8801088</v>
      </c>
      <c r="I231" s="24">
        <v>1760259377.7284131</v>
      </c>
      <c r="J231" s="24">
        <v>1809482248.0962503</v>
      </c>
      <c r="K231" s="24">
        <v>1781105126.8901503</v>
      </c>
      <c r="L231" s="24">
        <f t="shared" ref="L231:Q231" si="40">SUM(L227:L230)</f>
        <v>2205513432.5</v>
      </c>
      <c r="M231" s="24">
        <f t="shared" si="40"/>
        <v>2433555334</v>
      </c>
      <c r="N231" s="24">
        <f t="shared" si="40"/>
        <v>2240584417.0999999</v>
      </c>
      <c r="O231" s="24">
        <f t="shared" si="40"/>
        <v>1902995883</v>
      </c>
      <c r="P231" s="24">
        <f t="shared" si="40"/>
        <v>1817338121</v>
      </c>
      <c r="Q231" s="24">
        <f t="shared" si="40"/>
        <v>1992504363.5</v>
      </c>
      <c r="R231" s="24">
        <f t="shared" ref="R231" si="41">SUM(R227:R230)</f>
        <v>1503904513.8899999</v>
      </c>
      <c r="S231" s="24">
        <v>1383424689</v>
      </c>
      <c r="T231" s="24">
        <f t="shared" ref="T231:Y231" si="42">SUM(T227:T230)</f>
        <v>1137516130</v>
      </c>
      <c r="U231" s="24">
        <f t="shared" si="42"/>
        <v>1542273157.6600001</v>
      </c>
      <c r="V231" s="24">
        <f t="shared" si="42"/>
        <v>1872241018</v>
      </c>
      <c r="W231" s="24">
        <f t="shared" si="42"/>
        <v>2200853952.0100002</v>
      </c>
      <c r="X231" s="24">
        <f t="shared" si="42"/>
        <v>2532427665.7863064</v>
      </c>
      <c r="Y231" s="24">
        <f t="shared" si="42"/>
        <v>2027621362.0699999</v>
      </c>
      <c r="Z231" s="24">
        <v>3084238261.0700006</v>
      </c>
      <c r="AA231" s="24">
        <v>3212147905.6900001</v>
      </c>
      <c r="AB231" s="24">
        <v>3811333120.9399996</v>
      </c>
      <c r="AC231" s="24">
        <v>4783623806.0599995</v>
      </c>
      <c r="AD231" s="24">
        <v>5376167489.3200006</v>
      </c>
      <c r="AE231" s="24">
        <v>5063986250.1335011</v>
      </c>
      <c r="AF231" s="24">
        <v>5951609477.2300005</v>
      </c>
      <c r="AG231" s="24">
        <v>5276130899.9200001</v>
      </c>
      <c r="AH231" s="24">
        <v>6424547189.7200003</v>
      </c>
      <c r="AI231" s="24">
        <v>8241436190.0900002</v>
      </c>
      <c r="AJ231" s="24">
        <v>8391390317.4300003</v>
      </c>
      <c r="AK231" s="24">
        <v>8302982732.9200001</v>
      </c>
      <c r="AL231" s="24">
        <v>9303937880.7799988</v>
      </c>
      <c r="AM231" s="24">
        <v>9271851411.3672066</v>
      </c>
      <c r="AN231" s="24">
        <v>10051058706.69714</v>
      </c>
      <c r="AO231" s="24">
        <v>11569808357.65</v>
      </c>
      <c r="AP231" s="24">
        <v>13133644906.835045</v>
      </c>
      <c r="AQ231" s="24">
        <v>12282569041.08</v>
      </c>
    </row>
    <row r="235" spans="2:43" ht="14" thickBot="1" x14ac:dyDescent="0.3">
      <c r="B235" s="25" t="s">
        <v>118</v>
      </c>
    </row>
    <row r="236" spans="2:43" ht="14" thickBot="1" x14ac:dyDescent="0.35">
      <c r="B236" s="26"/>
      <c r="C236" s="27" t="s">
        <v>19</v>
      </c>
      <c r="D236" s="27" t="s">
        <v>20</v>
      </c>
      <c r="E236" s="27" t="s">
        <v>51</v>
      </c>
      <c r="F236" s="27" t="s">
        <v>52</v>
      </c>
      <c r="G236" s="27" t="s">
        <v>53</v>
      </c>
      <c r="H236" s="27" t="s">
        <v>54</v>
      </c>
      <c r="I236" s="27" t="s">
        <v>55</v>
      </c>
      <c r="J236" s="27" t="s">
        <v>56</v>
      </c>
      <c r="K236" s="31" t="s">
        <v>27</v>
      </c>
      <c r="L236" s="31" t="s">
        <v>28</v>
      </c>
      <c r="M236" s="31" t="s">
        <v>29</v>
      </c>
      <c r="N236" s="31" t="s">
        <v>30</v>
      </c>
      <c r="O236" s="31" t="s">
        <v>31</v>
      </c>
      <c r="P236" s="31" t="s">
        <v>32</v>
      </c>
      <c r="Q236" s="31" t="s">
        <v>33</v>
      </c>
      <c r="R236" s="31" t="s">
        <v>34</v>
      </c>
      <c r="S236" s="31" t="s">
        <v>35</v>
      </c>
      <c r="T236" s="31" t="s">
        <v>36</v>
      </c>
      <c r="U236" s="20" t="s">
        <v>37</v>
      </c>
      <c r="V236" s="20" t="s">
        <v>38</v>
      </c>
      <c r="W236" s="20" t="s">
        <v>39</v>
      </c>
      <c r="X236" s="20" t="s">
        <v>40</v>
      </c>
      <c r="Y236" s="20" t="s">
        <v>41</v>
      </c>
      <c r="Z236" s="20" t="s">
        <v>42</v>
      </c>
      <c r="AA236" s="20" t="s">
        <v>234</v>
      </c>
      <c r="AB236" s="20" t="s">
        <v>235</v>
      </c>
      <c r="AC236" s="20" t="s">
        <v>236</v>
      </c>
      <c r="AD236" s="20" t="s">
        <v>237</v>
      </c>
      <c r="AE236" s="20" t="s">
        <v>238</v>
      </c>
      <c r="AF236" s="20" t="s">
        <v>239</v>
      </c>
      <c r="AG236" s="20" t="s">
        <v>279</v>
      </c>
      <c r="AH236" s="20" t="s">
        <v>280</v>
      </c>
      <c r="AI236" s="20" t="s">
        <v>281</v>
      </c>
      <c r="AJ236" s="20" t="s">
        <v>282</v>
      </c>
      <c r="AK236" s="20" t="s">
        <v>283</v>
      </c>
      <c r="AL236" s="20" t="s">
        <v>284</v>
      </c>
      <c r="AM236" s="20" t="s">
        <v>286</v>
      </c>
      <c r="AN236" s="20" t="s">
        <v>287</v>
      </c>
      <c r="AO236" s="20" t="s">
        <v>288</v>
      </c>
      <c r="AP236" s="20" t="s">
        <v>293</v>
      </c>
      <c r="AQ236" s="20" t="s">
        <v>296</v>
      </c>
    </row>
    <row r="237" spans="2:43" ht="13.5" x14ac:dyDescent="0.3">
      <c r="B237" s="28" t="s">
        <v>57</v>
      </c>
      <c r="C237" s="29">
        <v>3859</v>
      </c>
      <c r="D237" s="29">
        <v>494</v>
      </c>
      <c r="E237" s="29">
        <v>373</v>
      </c>
      <c r="F237" s="29">
        <v>337</v>
      </c>
      <c r="G237" s="29">
        <v>3736</v>
      </c>
      <c r="H237" s="29">
        <v>2756</v>
      </c>
      <c r="I237" s="29">
        <v>2795</v>
      </c>
      <c r="J237" s="29">
        <v>3107</v>
      </c>
      <c r="K237" s="29">
        <v>704</v>
      </c>
      <c r="L237" s="29">
        <v>831</v>
      </c>
      <c r="M237" s="29">
        <v>1143</v>
      </c>
      <c r="N237" s="29">
        <v>620</v>
      </c>
      <c r="O237" s="29">
        <v>1698</v>
      </c>
      <c r="P237" s="29">
        <v>578</v>
      </c>
      <c r="Q237" s="29">
        <v>482</v>
      </c>
      <c r="R237" s="29">
        <v>580</v>
      </c>
      <c r="S237" s="29">
        <v>518</v>
      </c>
      <c r="T237" s="29">
        <v>446</v>
      </c>
      <c r="U237" s="29">
        <v>572</v>
      </c>
      <c r="V237" s="29">
        <v>620</v>
      </c>
      <c r="W237" s="29">
        <v>608</v>
      </c>
      <c r="X237" s="29">
        <v>707</v>
      </c>
      <c r="Y237" s="29">
        <v>698</v>
      </c>
      <c r="Z237" s="29">
        <v>684</v>
      </c>
      <c r="AA237" s="29">
        <v>479</v>
      </c>
      <c r="AB237" s="29">
        <v>658</v>
      </c>
      <c r="AC237" s="29">
        <v>917</v>
      </c>
      <c r="AD237" s="29">
        <v>913</v>
      </c>
      <c r="AE237" s="29">
        <v>775</v>
      </c>
      <c r="AF237" s="29">
        <v>549</v>
      </c>
      <c r="AG237" s="29">
        <v>392</v>
      </c>
      <c r="AH237" s="29">
        <v>765</v>
      </c>
      <c r="AI237" s="29">
        <v>2156</v>
      </c>
      <c r="AJ237" s="29">
        <v>484</v>
      </c>
      <c r="AK237" s="29">
        <v>580</v>
      </c>
      <c r="AL237" s="29">
        <v>15997</v>
      </c>
      <c r="AM237" s="29">
        <v>13701</v>
      </c>
      <c r="AN237" s="29">
        <v>613</v>
      </c>
      <c r="AO237" s="29">
        <v>704</v>
      </c>
      <c r="AP237" s="29">
        <v>914</v>
      </c>
      <c r="AQ237" s="29">
        <v>585</v>
      </c>
    </row>
    <row r="238" spans="2:43" ht="13.5" x14ac:dyDescent="0.3">
      <c r="B238" s="28" t="s">
        <v>58</v>
      </c>
      <c r="C238" s="29">
        <v>341</v>
      </c>
      <c r="D238" s="29">
        <v>410</v>
      </c>
      <c r="E238" s="29">
        <v>175</v>
      </c>
      <c r="F238" s="29">
        <v>178</v>
      </c>
      <c r="G238" s="29">
        <v>347</v>
      </c>
      <c r="H238" s="29">
        <v>223</v>
      </c>
      <c r="I238" s="29">
        <v>247</v>
      </c>
      <c r="J238" s="29">
        <v>378</v>
      </c>
      <c r="K238" s="29">
        <v>250</v>
      </c>
      <c r="L238" s="29">
        <v>230</v>
      </c>
      <c r="M238" s="29">
        <v>259</v>
      </c>
      <c r="N238" s="29">
        <v>415</v>
      </c>
      <c r="O238" s="29">
        <v>238</v>
      </c>
      <c r="P238" s="29">
        <v>323</v>
      </c>
      <c r="Q238" s="29">
        <v>216</v>
      </c>
      <c r="R238" s="29">
        <v>197</v>
      </c>
      <c r="S238" s="29">
        <v>140</v>
      </c>
      <c r="T238" s="29">
        <v>228</v>
      </c>
      <c r="U238" s="29">
        <v>203</v>
      </c>
      <c r="V238" s="29">
        <v>301</v>
      </c>
      <c r="W238" s="29">
        <v>279</v>
      </c>
      <c r="X238" s="29">
        <v>207</v>
      </c>
      <c r="Y238" s="29">
        <v>180</v>
      </c>
      <c r="Z238" s="29">
        <v>236</v>
      </c>
      <c r="AA238" s="29">
        <v>382</v>
      </c>
      <c r="AB238" s="29">
        <v>374</v>
      </c>
      <c r="AC238" s="29">
        <v>457</v>
      </c>
      <c r="AD238" s="29">
        <v>415</v>
      </c>
      <c r="AE238" s="29">
        <v>405</v>
      </c>
      <c r="AF238" s="29">
        <v>361</v>
      </c>
      <c r="AG238" s="29">
        <v>437</v>
      </c>
      <c r="AH238" s="29">
        <v>402</v>
      </c>
      <c r="AI238" s="29">
        <v>284</v>
      </c>
      <c r="AJ238" s="29">
        <v>258</v>
      </c>
      <c r="AK238" s="29">
        <v>158</v>
      </c>
      <c r="AL238" s="29">
        <v>191</v>
      </c>
      <c r="AM238" s="29">
        <v>149</v>
      </c>
      <c r="AN238" s="29">
        <v>192</v>
      </c>
      <c r="AO238" s="29">
        <v>334</v>
      </c>
      <c r="AP238" s="29">
        <v>292</v>
      </c>
      <c r="AQ238" s="29">
        <v>212</v>
      </c>
    </row>
    <row r="239" spans="2:43" ht="13.5" x14ac:dyDescent="0.3">
      <c r="B239" s="28" t="s">
        <v>59</v>
      </c>
      <c r="C239" s="29">
        <v>1068</v>
      </c>
      <c r="D239" s="29">
        <v>248</v>
      </c>
      <c r="E239" s="29">
        <v>185</v>
      </c>
      <c r="F239" s="29">
        <v>105</v>
      </c>
      <c r="G239" s="29">
        <v>114</v>
      </c>
      <c r="H239" s="29">
        <v>160</v>
      </c>
      <c r="I239" s="29">
        <v>309</v>
      </c>
      <c r="J239" s="29">
        <v>335</v>
      </c>
      <c r="K239" s="29">
        <v>213</v>
      </c>
      <c r="L239" s="29">
        <v>374</v>
      </c>
      <c r="M239" s="29">
        <v>1444</v>
      </c>
      <c r="N239" s="29">
        <v>1051</v>
      </c>
      <c r="O239" s="29">
        <v>924</v>
      </c>
      <c r="P239" s="29">
        <v>1111</v>
      </c>
      <c r="Q239" s="29">
        <v>832</v>
      </c>
      <c r="R239" s="29">
        <v>436</v>
      </c>
      <c r="S239" s="29">
        <v>445</v>
      </c>
      <c r="T239" s="29">
        <v>319</v>
      </c>
      <c r="U239" s="29">
        <v>504</v>
      </c>
      <c r="V239" s="29">
        <v>601</v>
      </c>
      <c r="W239" s="29">
        <v>1274</v>
      </c>
      <c r="X239" s="29">
        <v>567</v>
      </c>
      <c r="Y239" s="29">
        <v>438</v>
      </c>
      <c r="Z239" s="29">
        <v>725</v>
      </c>
      <c r="AA239" s="29">
        <v>507</v>
      </c>
      <c r="AB239" s="29">
        <v>1135</v>
      </c>
      <c r="AC239" s="29">
        <v>578</v>
      </c>
      <c r="AD239" s="29">
        <v>699</v>
      </c>
      <c r="AE239" s="29">
        <v>980</v>
      </c>
      <c r="AF239" s="29">
        <v>780</v>
      </c>
      <c r="AG239" s="29">
        <v>697</v>
      </c>
      <c r="AH239" s="29">
        <v>1012</v>
      </c>
      <c r="AI239" s="29">
        <v>3035</v>
      </c>
      <c r="AJ239" s="29">
        <v>2906</v>
      </c>
      <c r="AK239" s="29">
        <v>2641</v>
      </c>
      <c r="AL239" s="29">
        <v>1811</v>
      </c>
      <c r="AM239" s="29">
        <v>3121</v>
      </c>
      <c r="AN239" s="29">
        <v>1312</v>
      </c>
      <c r="AO239" s="29">
        <v>6852</v>
      </c>
      <c r="AP239" s="29">
        <v>1740</v>
      </c>
      <c r="AQ239" s="29">
        <v>1058</v>
      </c>
    </row>
    <row r="240" spans="2:43" ht="14" thickBot="1" x14ac:dyDescent="0.35">
      <c r="B240" s="28" t="s">
        <v>60</v>
      </c>
      <c r="C240" s="29">
        <v>71782</v>
      </c>
      <c r="D240" s="29">
        <v>157358</v>
      </c>
      <c r="E240" s="29">
        <v>182507</v>
      </c>
      <c r="F240" s="29">
        <v>236179</v>
      </c>
      <c r="G240" s="29">
        <v>308896</v>
      </c>
      <c r="H240" s="29">
        <v>536528.93332000007</v>
      </c>
      <c r="I240" s="29">
        <v>737019</v>
      </c>
      <c r="J240" s="29">
        <v>945810</v>
      </c>
      <c r="K240" s="29">
        <v>1220260</v>
      </c>
      <c r="L240" s="29">
        <v>1246800</v>
      </c>
      <c r="M240" s="29">
        <v>1636152</v>
      </c>
      <c r="N240" s="29">
        <v>1647095</v>
      </c>
      <c r="O240" s="29">
        <v>1779989</v>
      </c>
      <c r="P240" s="29">
        <v>1953478</v>
      </c>
      <c r="Q240" s="29">
        <v>1897835</v>
      </c>
      <c r="R240" s="29">
        <v>1168605</v>
      </c>
      <c r="S240" s="29">
        <v>860638</v>
      </c>
      <c r="T240" s="29">
        <v>701200</v>
      </c>
      <c r="U240" s="29">
        <v>668070</v>
      </c>
      <c r="V240" s="29">
        <v>873148</v>
      </c>
      <c r="W240" s="29">
        <v>1168784</v>
      </c>
      <c r="X240" s="29">
        <v>1085069</v>
      </c>
      <c r="Y240" s="29">
        <v>942168</v>
      </c>
      <c r="Z240" s="29">
        <v>964626</v>
      </c>
      <c r="AA240" s="29">
        <v>689728</v>
      </c>
      <c r="AB240" s="29">
        <v>742877</v>
      </c>
      <c r="AC240" s="29">
        <v>1657171</v>
      </c>
      <c r="AD240" s="29">
        <v>1833259</v>
      </c>
      <c r="AE240" s="29">
        <v>840790</v>
      </c>
      <c r="AF240" s="29">
        <v>1770429</v>
      </c>
      <c r="AG240" s="29">
        <v>824122</v>
      </c>
      <c r="AH240" s="29">
        <v>936189</v>
      </c>
      <c r="AI240" s="29">
        <v>2391570</v>
      </c>
      <c r="AJ240" s="29">
        <v>2652689</v>
      </c>
      <c r="AK240" s="29">
        <v>2296374</v>
      </c>
      <c r="AL240" s="29">
        <v>2319826</v>
      </c>
      <c r="AM240" s="29">
        <v>2429301</v>
      </c>
      <c r="AN240" s="29">
        <v>2760118</v>
      </c>
      <c r="AO240" s="29">
        <v>3134153</v>
      </c>
      <c r="AP240" s="29">
        <v>3828444</v>
      </c>
      <c r="AQ240" s="29">
        <v>3810167</v>
      </c>
    </row>
    <row r="241" spans="2:43" ht="14" thickBot="1" x14ac:dyDescent="0.35">
      <c r="B241" s="30" t="s">
        <v>48</v>
      </c>
      <c r="C241" s="24">
        <v>77050</v>
      </c>
      <c r="D241" s="24">
        <v>158510</v>
      </c>
      <c r="E241" s="24">
        <v>183240</v>
      </c>
      <c r="F241" s="24">
        <v>236799</v>
      </c>
      <c r="G241" s="24">
        <v>313093</v>
      </c>
      <c r="H241" s="24">
        <v>539667.93332000007</v>
      </c>
      <c r="I241" s="24">
        <v>740370</v>
      </c>
      <c r="J241" s="24">
        <v>949630</v>
      </c>
      <c r="K241" s="24">
        <v>1221427</v>
      </c>
      <c r="L241" s="24">
        <f t="shared" ref="L241:Q241" si="43">SUM(L237:L240)</f>
        <v>1248235</v>
      </c>
      <c r="M241" s="24">
        <f t="shared" si="43"/>
        <v>1638998</v>
      </c>
      <c r="N241" s="24">
        <f t="shared" si="43"/>
        <v>1649181</v>
      </c>
      <c r="O241" s="24">
        <f t="shared" si="43"/>
        <v>1782849</v>
      </c>
      <c r="P241" s="24">
        <f t="shared" si="43"/>
        <v>1955490</v>
      </c>
      <c r="Q241" s="24">
        <f t="shared" si="43"/>
        <v>1899365</v>
      </c>
      <c r="R241" s="24">
        <f t="shared" ref="R241" si="44">SUM(R237:R240)</f>
        <v>1169818</v>
      </c>
      <c r="S241" s="24">
        <v>861741</v>
      </c>
      <c r="T241" s="24">
        <f t="shared" ref="T241:Y241" si="45">SUM(T237:T240)</f>
        <v>702193</v>
      </c>
      <c r="U241" s="24">
        <f t="shared" si="45"/>
        <v>669349</v>
      </c>
      <c r="V241" s="24">
        <f t="shared" si="45"/>
        <v>874670</v>
      </c>
      <c r="W241" s="24">
        <f t="shared" si="45"/>
        <v>1170945</v>
      </c>
      <c r="X241" s="24">
        <f t="shared" si="45"/>
        <v>1086550</v>
      </c>
      <c r="Y241" s="24">
        <f t="shared" si="45"/>
        <v>943484</v>
      </c>
      <c r="Z241" s="24">
        <v>966271</v>
      </c>
      <c r="AA241" s="24">
        <v>691096</v>
      </c>
      <c r="AB241" s="24">
        <v>745044</v>
      </c>
      <c r="AC241" s="24">
        <v>1659123</v>
      </c>
      <c r="AD241" s="24">
        <v>1835286</v>
      </c>
      <c r="AE241" s="24">
        <v>842950</v>
      </c>
      <c r="AF241" s="24">
        <v>1772119</v>
      </c>
      <c r="AG241" s="24">
        <v>825648</v>
      </c>
      <c r="AH241" s="24">
        <v>938368</v>
      </c>
      <c r="AI241" s="24">
        <v>2397045</v>
      </c>
      <c r="AJ241" s="24">
        <v>2656337</v>
      </c>
      <c r="AK241" s="24">
        <v>2299753</v>
      </c>
      <c r="AL241" s="24">
        <v>2337825</v>
      </c>
      <c r="AM241" s="24">
        <v>2446272</v>
      </c>
      <c r="AN241" s="24">
        <v>2762235</v>
      </c>
      <c r="AO241" s="24">
        <v>3142043</v>
      </c>
      <c r="AP241" s="24">
        <v>3831390</v>
      </c>
      <c r="AQ241" s="24">
        <v>3812022</v>
      </c>
    </row>
    <row r="245" spans="2:43" ht="14" thickBot="1" x14ac:dyDescent="0.3">
      <c r="B245" s="25" t="s">
        <v>119</v>
      </c>
    </row>
    <row r="246" spans="2:43" ht="14" thickBot="1" x14ac:dyDescent="0.35">
      <c r="B246" s="23"/>
      <c r="C246" s="27" t="s">
        <v>19</v>
      </c>
      <c r="D246" s="27" t="s">
        <v>20</v>
      </c>
      <c r="E246" s="27" t="s">
        <v>51</v>
      </c>
      <c r="F246" s="27" t="s">
        <v>52</v>
      </c>
      <c r="G246" s="27" t="s">
        <v>53</v>
      </c>
      <c r="H246" s="27" t="s">
        <v>54</v>
      </c>
      <c r="I246" s="27" t="s">
        <v>55</v>
      </c>
      <c r="J246" s="27" t="s">
        <v>56</v>
      </c>
      <c r="K246" s="31" t="s">
        <v>27</v>
      </c>
      <c r="L246" s="31" t="s">
        <v>28</v>
      </c>
      <c r="M246" s="31" t="s">
        <v>29</v>
      </c>
      <c r="N246" s="31" t="s">
        <v>30</v>
      </c>
      <c r="O246" s="31" t="s">
        <v>31</v>
      </c>
      <c r="P246" s="31" t="s">
        <v>32</v>
      </c>
      <c r="Q246" s="31" t="s">
        <v>33</v>
      </c>
      <c r="R246" s="31" t="s">
        <v>34</v>
      </c>
      <c r="S246" s="31" t="s">
        <v>35</v>
      </c>
      <c r="T246" s="31" t="s">
        <v>36</v>
      </c>
      <c r="U246" s="20" t="s">
        <v>37</v>
      </c>
      <c r="V246" s="20" t="s">
        <v>38</v>
      </c>
      <c r="W246" s="20" t="s">
        <v>39</v>
      </c>
      <c r="X246" s="20" t="s">
        <v>40</v>
      </c>
      <c r="Y246" s="20" t="s">
        <v>41</v>
      </c>
      <c r="Z246" s="20" t="s">
        <v>42</v>
      </c>
      <c r="AA246" s="20" t="s">
        <v>234</v>
      </c>
      <c r="AB246" s="20" t="s">
        <v>235</v>
      </c>
      <c r="AC246" s="20" t="s">
        <v>236</v>
      </c>
      <c r="AD246" s="20" t="s">
        <v>237</v>
      </c>
      <c r="AE246" s="20" t="s">
        <v>238</v>
      </c>
      <c r="AF246" s="20" t="s">
        <v>239</v>
      </c>
      <c r="AG246" s="20" t="s">
        <v>279</v>
      </c>
      <c r="AH246" s="20" t="s">
        <v>280</v>
      </c>
      <c r="AI246" s="20" t="s">
        <v>281</v>
      </c>
      <c r="AJ246" s="20" t="s">
        <v>282</v>
      </c>
      <c r="AK246" s="20" t="s">
        <v>283</v>
      </c>
      <c r="AL246" s="20" t="s">
        <v>284</v>
      </c>
      <c r="AM246" s="20" t="s">
        <v>286</v>
      </c>
      <c r="AN246" s="20" t="s">
        <v>287</v>
      </c>
      <c r="AO246" s="20" t="s">
        <v>288</v>
      </c>
      <c r="AP246" s="20" t="s">
        <v>293</v>
      </c>
      <c r="AQ246" s="20" t="s">
        <v>296</v>
      </c>
    </row>
    <row r="247" spans="2:43" ht="13.5" x14ac:dyDescent="0.3">
      <c r="B247" s="32" t="s">
        <v>120</v>
      </c>
      <c r="C247" s="22">
        <v>444060962.12333333</v>
      </c>
      <c r="D247" s="22">
        <v>580027739.69000006</v>
      </c>
      <c r="E247" s="22">
        <v>501762676.28000003</v>
      </c>
      <c r="F247" s="22">
        <v>546483000.6099999</v>
      </c>
      <c r="G247" s="22">
        <v>626188725.61999989</v>
      </c>
      <c r="H247" s="22">
        <v>702765856.04999995</v>
      </c>
      <c r="I247" s="22">
        <v>908107813.32999992</v>
      </c>
      <c r="J247" s="22">
        <v>790407626.4000001</v>
      </c>
      <c r="K247" s="22">
        <v>953305045.5604701</v>
      </c>
      <c r="L247" s="22">
        <v>1077044697</v>
      </c>
      <c r="M247" s="22">
        <v>1265884860</v>
      </c>
      <c r="N247" s="22">
        <v>1131756839</v>
      </c>
      <c r="O247" s="22">
        <v>882345034</v>
      </c>
      <c r="P247" s="22">
        <v>580918251</v>
      </c>
      <c r="Q247" s="22">
        <v>774235029.29999995</v>
      </c>
      <c r="R247" s="22">
        <v>388259285</v>
      </c>
      <c r="S247" s="22">
        <v>512884475</v>
      </c>
      <c r="T247" s="22">
        <v>349459523</v>
      </c>
      <c r="U247" s="22">
        <v>598023755</v>
      </c>
      <c r="V247" s="22">
        <v>630242692</v>
      </c>
      <c r="W247" s="22">
        <v>846648973.80999994</v>
      </c>
      <c r="X247" s="22">
        <v>1019043715.9659995</v>
      </c>
      <c r="Y247" s="22">
        <v>501269483.31</v>
      </c>
      <c r="Z247" s="22">
        <v>1066989446.8</v>
      </c>
      <c r="AA247" s="22">
        <v>1163761507.8</v>
      </c>
      <c r="AB247" s="22">
        <v>1310084997.0699999</v>
      </c>
      <c r="AC247" s="22">
        <v>1402232724.4300001</v>
      </c>
      <c r="AD247" s="22">
        <v>1573142798.0899999</v>
      </c>
      <c r="AE247" s="22">
        <v>1548660946.1199999</v>
      </c>
      <c r="AF247" s="22">
        <v>1582195771.5999999</v>
      </c>
      <c r="AG247" s="22">
        <v>1450305183.54</v>
      </c>
      <c r="AH247" s="22">
        <v>1572740043.4100001</v>
      </c>
      <c r="AI247" s="22">
        <v>2059039789.2700002</v>
      </c>
      <c r="AJ247" s="22">
        <v>2106027762.6000001</v>
      </c>
      <c r="AK247" s="22">
        <v>1909227482.74</v>
      </c>
      <c r="AL247" s="22">
        <v>2115038571.8699999</v>
      </c>
      <c r="AM247" s="22">
        <v>1910176839.3873117</v>
      </c>
      <c r="AN247" s="22">
        <v>2118559081.1696494</v>
      </c>
      <c r="AO247" s="22">
        <v>2155090594.9000001</v>
      </c>
      <c r="AP247" s="22">
        <v>2541953882.0193424</v>
      </c>
      <c r="AQ247" s="22">
        <v>1726338033.0599999</v>
      </c>
    </row>
    <row r="248" spans="2:43" ht="13.5" x14ac:dyDescent="0.3">
      <c r="B248" s="32" t="s">
        <v>121</v>
      </c>
      <c r="C248" s="22">
        <v>149186064.37933832</v>
      </c>
      <c r="D248" s="22">
        <v>202815548.61250004</v>
      </c>
      <c r="E248" s="22">
        <v>233340595.38214007</v>
      </c>
      <c r="F248" s="22">
        <v>241241294.47624999</v>
      </c>
      <c r="G248" s="22">
        <v>169627107.08709997</v>
      </c>
      <c r="H248" s="22">
        <v>350207447.03249997</v>
      </c>
      <c r="I248" s="22">
        <v>528807484.37574989</v>
      </c>
      <c r="J248" s="22">
        <v>802775460.77625012</v>
      </c>
      <c r="K248" s="22">
        <v>597465259.68967998</v>
      </c>
      <c r="L248" s="22">
        <v>880849024</v>
      </c>
      <c r="M248" s="22">
        <v>867692742.64999998</v>
      </c>
      <c r="N248" s="22">
        <v>776106864.10000002</v>
      </c>
      <c r="O248" s="22">
        <v>664656286</v>
      </c>
      <c r="P248" s="22">
        <v>688350118</v>
      </c>
      <c r="Q248" s="22">
        <v>687395012.5</v>
      </c>
      <c r="R248" s="22">
        <v>636695448</v>
      </c>
      <c r="S248" s="22">
        <v>682715548.5</v>
      </c>
      <c r="T248" s="22">
        <v>540321628</v>
      </c>
      <c r="U248" s="22">
        <v>768022577</v>
      </c>
      <c r="V248" s="22">
        <v>914490276</v>
      </c>
      <c r="W248" s="22">
        <v>1047736213.4100001</v>
      </c>
      <c r="X248" s="22">
        <v>974928792.95100021</v>
      </c>
      <c r="Y248" s="22">
        <v>1032242011.49</v>
      </c>
      <c r="Z248" s="22">
        <v>1431078211.54</v>
      </c>
      <c r="AA248" s="22">
        <v>1512127419.23</v>
      </c>
      <c r="AB248" s="22">
        <v>2016422963.0699999</v>
      </c>
      <c r="AC248" s="22">
        <v>2147483243.74</v>
      </c>
      <c r="AD248" s="22">
        <v>2626332298.7400002</v>
      </c>
      <c r="AE248" s="22">
        <v>3056073749.2135363</v>
      </c>
      <c r="AF248" s="22">
        <v>3291918884.6700001</v>
      </c>
      <c r="AG248" s="22">
        <v>3401617753.3800001</v>
      </c>
      <c r="AH248" s="22">
        <v>4106172104.4700003</v>
      </c>
      <c r="AI248" s="22">
        <v>4497971682.9200001</v>
      </c>
      <c r="AJ248" s="22">
        <v>4715575025.7399998</v>
      </c>
      <c r="AK248" s="22">
        <v>4843438408.2399998</v>
      </c>
      <c r="AL248" s="22">
        <v>5496818996.2399998</v>
      </c>
      <c r="AM248" s="22">
        <v>5629948088.2998962</v>
      </c>
      <c r="AN248" s="22">
        <v>6057752783.6574907</v>
      </c>
      <c r="AO248" s="22">
        <v>7311778541.6499996</v>
      </c>
      <c r="AP248" s="22">
        <v>8177060195.480135</v>
      </c>
      <c r="AQ248" s="22">
        <v>8546696135.7200003</v>
      </c>
    </row>
    <row r="249" spans="2:43" ht="14" thickBot="1" x14ac:dyDescent="0.35">
      <c r="B249" s="32" t="s">
        <v>122</v>
      </c>
      <c r="C249" s="22">
        <v>60863560.683333337</v>
      </c>
      <c r="D249" s="22">
        <v>27342419.170000002</v>
      </c>
      <c r="E249" s="22">
        <v>26622979.900000002</v>
      </c>
      <c r="F249" s="22">
        <v>41180926.909999996</v>
      </c>
      <c r="G249" s="22">
        <v>151969215.13</v>
      </c>
      <c r="H249" s="22">
        <v>285944187.79760897</v>
      </c>
      <c r="I249" s="22">
        <v>323344080.02266318</v>
      </c>
      <c r="J249" s="22">
        <v>216299160.91999999</v>
      </c>
      <c r="K249" s="22">
        <v>230334821.64000002</v>
      </c>
      <c r="L249" s="22">
        <v>247351991</v>
      </c>
      <c r="M249" s="22">
        <v>299979255</v>
      </c>
      <c r="N249" s="22">
        <v>332721085</v>
      </c>
      <c r="O249" s="22">
        <v>355995110</v>
      </c>
      <c r="P249" s="22">
        <v>548070050</v>
      </c>
      <c r="Q249" s="22">
        <v>530874166</v>
      </c>
      <c r="R249" s="22">
        <v>478949658</v>
      </c>
      <c r="S249" s="22">
        <v>187824651</v>
      </c>
      <c r="T249" s="22">
        <v>247735114</v>
      </c>
      <c r="U249" s="22">
        <v>176226083</v>
      </c>
      <c r="V249" s="22">
        <v>327508349</v>
      </c>
      <c r="W249" s="22">
        <v>306468830.29000002</v>
      </c>
      <c r="X249" s="22">
        <v>538455156.86930585</v>
      </c>
      <c r="Y249" s="22">
        <v>494109868.27000004</v>
      </c>
      <c r="Z249" s="22">
        <v>586170602.73000002</v>
      </c>
      <c r="AA249" s="22">
        <v>536258978.66000003</v>
      </c>
      <c r="AB249" s="22">
        <v>484825159.79000002</v>
      </c>
      <c r="AC249" s="22">
        <v>1233907837.8999999</v>
      </c>
      <c r="AD249" s="22">
        <v>1176692393.48</v>
      </c>
      <c r="AE249" s="22">
        <v>459251554.80001003</v>
      </c>
      <c r="AF249" s="22">
        <v>1077494821.95</v>
      </c>
      <c r="AG249" s="22">
        <v>424207963</v>
      </c>
      <c r="AH249" s="22">
        <v>745635040.83000004</v>
      </c>
      <c r="AI249" s="22">
        <v>1684424716.9000001</v>
      </c>
      <c r="AJ249" s="22">
        <v>1569787528.0800002</v>
      </c>
      <c r="AK249" s="22">
        <v>1550316839.9400001</v>
      </c>
      <c r="AL249" s="22">
        <v>1643299698.6700001</v>
      </c>
      <c r="AM249" s="22">
        <v>1731726483.6800001</v>
      </c>
      <c r="AN249" s="22">
        <v>1874746841.8699999</v>
      </c>
      <c r="AO249" s="22">
        <v>2102939223.0899999</v>
      </c>
      <c r="AP249" s="22">
        <v>2414630829.3355665</v>
      </c>
      <c r="AQ249" s="22">
        <v>2134196903.3</v>
      </c>
    </row>
    <row r="250" spans="2:43" ht="14" thickBot="1" x14ac:dyDescent="0.35">
      <c r="B250" s="30" t="s">
        <v>61</v>
      </c>
      <c r="C250" s="24">
        <v>654110587.18600512</v>
      </c>
      <c r="D250" s="24">
        <v>810185707.47250009</v>
      </c>
      <c r="E250" s="24">
        <v>761726251.56214011</v>
      </c>
      <c r="F250" s="24">
        <v>828905221.99624979</v>
      </c>
      <c r="G250" s="24">
        <v>947785047.83709991</v>
      </c>
      <c r="H250" s="24">
        <v>1338917490.8801088</v>
      </c>
      <c r="I250" s="24">
        <v>1760259377.7284129</v>
      </c>
      <c r="J250" s="24">
        <v>1809482248.0962503</v>
      </c>
      <c r="K250" s="24">
        <v>1781105126.8901503</v>
      </c>
      <c r="L250" s="24">
        <f t="shared" ref="L250:Q250" si="46">SUM(L247:L249)</f>
        <v>2205245712</v>
      </c>
      <c r="M250" s="24">
        <f t="shared" si="46"/>
        <v>2433556857.6500001</v>
      </c>
      <c r="N250" s="24">
        <f t="shared" si="46"/>
        <v>2240584788.0999999</v>
      </c>
      <c r="O250" s="24">
        <f t="shared" si="46"/>
        <v>1902996430</v>
      </c>
      <c r="P250" s="24">
        <f t="shared" si="46"/>
        <v>1817338419</v>
      </c>
      <c r="Q250" s="24">
        <f t="shared" si="46"/>
        <v>1992504207.8</v>
      </c>
      <c r="R250" s="24">
        <f t="shared" ref="R250" si="47">SUM(R247:R249)</f>
        <v>1503904391</v>
      </c>
      <c r="S250" s="24">
        <v>1383424674.5</v>
      </c>
      <c r="T250" s="24">
        <f t="shared" ref="T250:Y250" si="48">SUM(T247:T249)</f>
        <v>1137516265</v>
      </c>
      <c r="U250" s="24">
        <f t="shared" si="48"/>
        <v>1542272415</v>
      </c>
      <c r="V250" s="24">
        <f t="shared" si="48"/>
        <v>1872241317</v>
      </c>
      <c r="W250" s="24">
        <f t="shared" si="48"/>
        <v>2200854017.5100002</v>
      </c>
      <c r="X250" s="24">
        <f t="shared" si="48"/>
        <v>2532427665.7863054</v>
      </c>
      <c r="Y250" s="24">
        <f t="shared" si="48"/>
        <v>2027621363.0699999</v>
      </c>
      <c r="Z250" s="24">
        <v>3084238261.0700006</v>
      </c>
      <c r="AA250" s="24">
        <v>3212147905.6899996</v>
      </c>
      <c r="AB250" s="24">
        <v>3811333119.9300003</v>
      </c>
      <c r="AC250" s="24">
        <v>4783623806.0699997</v>
      </c>
      <c r="AD250" s="24">
        <v>5376167490.3099985</v>
      </c>
      <c r="AE250" s="24">
        <v>5063986250.1335459</v>
      </c>
      <c r="AF250" s="24">
        <v>5951609478.2199993</v>
      </c>
      <c r="AG250" s="24">
        <v>5276130899.9200001</v>
      </c>
      <c r="AH250" s="24">
        <v>6424547188.71</v>
      </c>
      <c r="AI250" s="24">
        <v>8241436189.0899992</v>
      </c>
      <c r="AJ250" s="24">
        <v>8391390316.4200001</v>
      </c>
      <c r="AK250" s="24">
        <v>8302982730.9200001</v>
      </c>
      <c r="AL250" s="24">
        <v>9255157266.7799988</v>
      </c>
      <c r="AM250" s="24">
        <v>9271851411.3672047</v>
      </c>
      <c r="AN250" s="24">
        <v>10051058706.69714</v>
      </c>
      <c r="AO250" s="24">
        <v>11569808359.639997</v>
      </c>
      <c r="AP250" s="24">
        <v>13133644906.835045</v>
      </c>
      <c r="AQ250" s="24">
        <v>12407231072.08</v>
      </c>
    </row>
    <row r="254" spans="2:43" ht="14" thickBot="1" x14ac:dyDescent="0.3">
      <c r="B254" s="25" t="s">
        <v>123</v>
      </c>
    </row>
    <row r="255" spans="2:43" ht="14" thickBot="1" x14ac:dyDescent="0.35">
      <c r="B255" s="23"/>
      <c r="C255" s="27" t="s">
        <v>19</v>
      </c>
      <c r="D255" s="27" t="s">
        <v>20</v>
      </c>
      <c r="E255" s="27" t="s">
        <v>51</v>
      </c>
      <c r="F255" s="27" t="s">
        <v>52</v>
      </c>
      <c r="G255" s="27" t="s">
        <v>53</v>
      </c>
      <c r="H255" s="27" t="s">
        <v>54</v>
      </c>
      <c r="I255" s="27" t="s">
        <v>55</v>
      </c>
      <c r="J255" s="27" t="s">
        <v>56</v>
      </c>
      <c r="K255" s="31" t="s">
        <v>27</v>
      </c>
      <c r="L255" s="31" t="s">
        <v>28</v>
      </c>
      <c r="M255" s="31" t="s">
        <v>29</v>
      </c>
      <c r="N255" s="31" t="s">
        <v>30</v>
      </c>
      <c r="O255" s="31" t="s">
        <v>31</v>
      </c>
      <c r="P255" s="31" t="s">
        <v>32</v>
      </c>
      <c r="Q255" s="31" t="s">
        <v>33</v>
      </c>
      <c r="R255" s="31" t="s">
        <v>34</v>
      </c>
      <c r="S255" s="31" t="s">
        <v>35</v>
      </c>
      <c r="T255" s="31" t="s">
        <v>36</v>
      </c>
      <c r="U255" s="20" t="s">
        <v>37</v>
      </c>
      <c r="V255" s="20" t="s">
        <v>38</v>
      </c>
      <c r="W255" s="20" t="s">
        <v>39</v>
      </c>
      <c r="X255" s="20" t="s">
        <v>40</v>
      </c>
      <c r="Y255" s="20" t="s">
        <v>41</v>
      </c>
      <c r="Z255" s="20" t="s">
        <v>42</v>
      </c>
      <c r="AA255" s="20" t="s">
        <v>234</v>
      </c>
      <c r="AB255" s="20" t="s">
        <v>235</v>
      </c>
      <c r="AC255" s="20" t="s">
        <v>236</v>
      </c>
      <c r="AD255" s="20" t="s">
        <v>237</v>
      </c>
      <c r="AE255" s="20" t="s">
        <v>238</v>
      </c>
      <c r="AF255" s="20" t="s">
        <v>239</v>
      </c>
      <c r="AG255" s="20" t="s">
        <v>279</v>
      </c>
      <c r="AH255" s="20" t="s">
        <v>280</v>
      </c>
      <c r="AI255" s="20" t="s">
        <v>281</v>
      </c>
      <c r="AJ255" s="20" t="s">
        <v>282</v>
      </c>
      <c r="AK255" s="20" t="s">
        <v>283</v>
      </c>
      <c r="AL255" s="20" t="s">
        <v>284</v>
      </c>
      <c r="AM255" s="20" t="s">
        <v>286</v>
      </c>
      <c r="AN255" s="20" t="s">
        <v>287</v>
      </c>
      <c r="AO255" s="20" t="s">
        <v>288</v>
      </c>
      <c r="AP255" s="20" t="s">
        <v>293</v>
      </c>
      <c r="AQ255" s="20" t="s">
        <v>296</v>
      </c>
    </row>
    <row r="256" spans="2:43" ht="13.5" x14ac:dyDescent="0.3">
      <c r="B256" s="32" t="s">
        <v>124</v>
      </c>
      <c r="C256" s="22">
        <v>6469536.7946127951</v>
      </c>
      <c r="D256" s="22">
        <v>18370361.140000001</v>
      </c>
      <c r="E256" s="22">
        <v>14245031.73</v>
      </c>
      <c r="F256" s="22">
        <v>15980095.37549944</v>
      </c>
      <c r="G256" s="22">
        <v>41428478.769382715</v>
      </c>
      <c r="H256" s="22">
        <v>63674281.338653199</v>
      </c>
      <c r="I256" s="22">
        <v>85923346.3699999</v>
      </c>
      <c r="J256" s="22">
        <v>94868255.1199999</v>
      </c>
      <c r="K256" s="22">
        <v>102062535.04658371</v>
      </c>
      <c r="L256" s="22">
        <v>116506126.40000001</v>
      </c>
      <c r="M256" s="22">
        <v>136166582.44</v>
      </c>
      <c r="N256" s="22">
        <v>143492961.30000001</v>
      </c>
      <c r="O256" s="22">
        <v>135778586</v>
      </c>
      <c r="P256" s="22">
        <v>81274603</v>
      </c>
      <c r="Q256" s="22">
        <v>163801461.69999999</v>
      </c>
      <c r="R256" s="22">
        <v>55498805</v>
      </c>
      <c r="S256" s="22">
        <v>77671861.599999994</v>
      </c>
      <c r="T256" s="22">
        <v>67362331</v>
      </c>
      <c r="U256" s="22">
        <v>123596744.59999999</v>
      </c>
      <c r="V256" s="22">
        <v>162232905</v>
      </c>
      <c r="W256" s="22">
        <v>282778343.30000001</v>
      </c>
      <c r="X256" s="22">
        <v>373485269.59094751</v>
      </c>
      <c r="Y256" s="22">
        <v>181544552</v>
      </c>
      <c r="Z256" s="22">
        <v>309577213.40000004</v>
      </c>
      <c r="AA256" s="22">
        <v>369876267</v>
      </c>
      <c r="AB256" s="22">
        <v>426210769</v>
      </c>
      <c r="AC256" s="22">
        <v>431794594</v>
      </c>
      <c r="AD256" s="22">
        <v>456102422</v>
      </c>
      <c r="AE256" s="22">
        <v>468851310</v>
      </c>
      <c r="AF256" s="22">
        <v>419375105</v>
      </c>
      <c r="AG256" s="22">
        <v>425530271</v>
      </c>
      <c r="AH256" s="22">
        <v>434807042</v>
      </c>
      <c r="AI256" s="22">
        <v>507201824</v>
      </c>
      <c r="AJ256" s="22">
        <v>522150723</v>
      </c>
      <c r="AK256" s="22">
        <v>353657762</v>
      </c>
      <c r="AL256" s="22">
        <v>347789645</v>
      </c>
      <c r="AM256" s="22">
        <v>285469418.692873</v>
      </c>
      <c r="AN256" s="22">
        <v>416869412.70141262</v>
      </c>
      <c r="AO256" s="22">
        <v>489430345</v>
      </c>
      <c r="AP256" s="22">
        <v>1599446572</v>
      </c>
      <c r="AQ256" s="22">
        <v>1569104087</v>
      </c>
    </row>
    <row r="257" spans="2:43" ht="13.5" x14ac:dyDescent="0.3">
      <c r="B257" s="32" t="s">
        <v>125</v>
      </c>
      <c r="C257" s="22">
        <v>42993776.771481484</v>
      </c>
      <c r="D257" s="22">
        <v>167232636.1599997</v>
      </c>
      <c r="E257" s="22">
        <v>110991457.5</v>
      </c>
      <c r="F257" s="22">
        <v>131666070.82765433</v>
      </c>
      <c r="G257" s="22">
        <v>178472004.21975309</v>
      </c>
      <c r="H257" s="22">
        <v>216708939.84037048</v>
      </c>
      <c r="I257" s="22">
        <v>228217630.76999998</v>
      </c>
      <c r="J257" s="22">
        <v>191724531.32999989</v>
      </c>
      <c r="K257" s="22">
        <v>275882728.72381109</v>
      </c>
      <c r="L257" s="22">
        <v>265835007</v>
      </c>
      <c r="M257" s="22">
        <v>273906745</v>
      </c>
      <c r="N257" s="22">
        <v>302346499.10000002</v>
      </c>
      <c r="O257" s="22">
        <v>267537547</v>
      </c>
      <c r="P257" s="22">
        <v>111119912</v>
      </c>
      <c r="Q257" s="22">
        <v>254277928</v>
      </c>
      <c r="R257" s="22">
        <v>99234224</v>
      </c>
      <c r="S257" s="22">
        <v>117037022</v>
      </c>
      <c r="T257" s="22">
        <v>46113670</v>
      </c>
      <c r="U257" s="22">
        <v>128135735</v>
      </c>
      <c r="V257" s="22">
        <v>176351535</v>
      </c>
      <c r="W257" s="22">
        <v>246673572.05000001</v>
      </c>
      <c r="X257" s="22">
        <v>217412479.34937227</v>
      </c>
      <c r="Y257" s="22">
        <v>109670447.62</v>
      </c>
      <c r="Z257" s="22">
        <v>245968030.34999999</v>
      </c>
      <c r="AA257" s="22">
        <v>310153930.32999998</v>
      </c>
      <c r="AB257" s="22">
        <v>265192487.06</v>
      </c>
      <c r="AC257" s="22">
        <v>291089990.50999999</v>
      </c>
      <c r="AD257" s="22">
        <v>275952436.56999999</v>
      </c>
      <c r="AE257" s="22">
        <v>324344097.64999998</v>
      </c>
      <c r="AF257" s="22">
        <v>259778330.43000001</v>
      </c>
      <c r="AG257" s="22">
        <v>253862825.56999999</v>
      </c>
      <c r="AH257" s="22">
        <v>299407574.39999998</v>
      </c>
      <c r="AI257" s="22">
        <v>367357143</v>
      </c>
      <c r="AJ257" s="22">
        <v>302671476.67000002</v>
      </c>
      <c r="AK257" s="22">
        <v>235236169.59</v>
      </c>
      <c r="AL257" s="22">
        <v>230229871.12</v>
      </c>
      <c r="AM257" s="22">
        <v>263409347.58552381</v>
      </c>
      <c r="AN257" s="22">
        <v>214348217.73404762</v>
      </c>
      <c r="AO257" s="22">
        <v>257923709.44999999</v>
      </c>
      <c r="AP257" s="22">
        <v>1383451442.55</v>
      </c>
      <c r="AQ257" s="22">
        <v>1318184852.73</v>
      </c>
    </row>
    <row r="258" spans="2:43" ht="13.5" x14ac:dyDescent="0.3">
      <c r="B258" s="32" t="s">
        <v>126</v>
      </c>
      <c r="C258" s="22">
        <v>2928200</v>
      </c>
      <c r="D258" s="22">
        <v>6474302.0199999996</v>
      </c>
      <c r="E258" s="22">
        <v>7534603.3599999994</v>
      </c>
      <c r="F258" s="22">
        <v>14166051.550000001</v>
      </c>
      <c r="G258" s="22">
        <v>11977009.620000001</v>
      </c>
      <c r="H258" s="22">
        <v>14934432.199999999</v>
      </c>
      <c r="I258" s="22">
        <v>18171538.369999997</v>
      </c>
      <c r="J258" s="22">
        <v>16238391.659999998</v>
      </c>
      <c r="K258" s="22">
        <v>13392646.949999999</v>
      </c>
      <c r="L258" s="22">
        <v>16153068.27</v>
      </c>
      <c r="M258" s="22">
        <v>23377337.699999999</v>
      </c>
      <c r="N258" s="22">
        <v>24045703.399999999</v>
      </c>
      <c r="O258" s="22">
        <v>15236018</v>
      </c>
      <c r="P258" s="22">
        <v>7897460</v>
      </c>
      <c r="Q258" s="22">
        <v>12449533.34</v>
      </c>
      <c r="R258" s="22">
        <v>8510213</v>
      </c>
      <c r="S258" s="22">
        <v>8595332.1999999993</v>
      </c>
      <c r="T258" s="22">
        <v>2387090</v>
      </c>
      <c r="U258" s="22">
        <v>10131156.4</v>
      </c>
      <c r="V258" s="22">
        <v>16875110</v>
      </c>
      <c r="W258" s="22">
        <v>10959539.25</v>
      </c>
      <c r="X258" s="22">
        <v>14184890.440000001</v>
      </c>
      <c r="Y258" s="22">
        <v>4662128</v>
      </c>
      <c r="Z258" s="22">
        <v>30353638.879999999</v>
      </c>
      <c r="AA258" s="22">
        <v>24016723.289999999</v>
      </c>
      <c r="AB258" s="22">
        <v>22027590.460000001</v>
      </c>
      <c r="AC258" s="22">
        <v>20846918</v>
      </c>
      <c r="AD258" s="22">
        <v>46369896.649999999</v>
      </c>
      <c r="AE258" s="22">
        <v>27763368.280000001</v>
      </c>
      <c r="AF258" s="22">
        <v>24166458</v>
      </c>
      <c r="AG258" s="22">
        <v>15829113.300000001</v>
      </c>
      <c r="AH258" s="22">
        <v>45692160.68</v>
      </c>
      <c r="AI258" s="22">
        <v>46312142</v>
      </c>
      <c r="AJ258" s="22">
        <v>24729505.530000001</v>
      </c>
      <c r="AK258" s="22">
        <v>23148857.289999999</v>
      </c>
      <c r="AL258" s="22">
        <v>55112034</v>
      </c>
      <c r="AM258" s="22">
        <v>16994543.795000002</v>
      </c>
      <c r="AN258" s="22">
        <v>30825770.704000015</v>
      </c>
      <c r="AO258" s="22">
        <v>38693118.420000002</v>
      </c>
      <c r="AP258" s="22">
        <v>249096070.12</v>
      </c>
      <c r="AQ258" s="22">
        <v>33774492.289999999</v>
      </c>
    </row>
    <row r="259" spans="2:43" ht="27" x14ac:dyDescent="0.3">
      <c r="B259" s="21" t="s">
        <v>127</v>
      </c>
      <c r="C259" s="22">
        <v>72009973.210000008</v>
      </c>
      <c r="D259" s="22">
        <v>141333156.24999988</v>
      </c>
      <c r="E259" s="22">
        <v>114096464.64</v>
      </c>
      <c r="F259" s="22">
        <v>96882011.350000009</v>
      </c>
      <c r="G259" s="22">
        <v>105165391.32938272</v>
      </c>
      <c r="H259" s="22">
        <v>159160667.66000003</v>
      </c>
      <c r="I259" s="22">
        <v>178342116.91000012</v>
      </c>
      <c r="J259" s="22">
        <v>197585185.70999998</v>
      </c>
      <c r="K259" s="22">
        <v>136205635.55747002</v>
      </c>
      <c r="L259" s="22">
        <v>195704093</v>
      </c>
      <c r="M259" s="22">
        <v>224028230</v>
      </c>
      <c r="N259" s="22">
        <v>186757410</v>
      </c>
      <c r="O259" s="22">
        <v>110980131</v>
      </c>
      <c r="P259" s="22">
        <v>69378043</v>
      </c>
      <c r="Q259" s="22">
        <v>123482835</v>
      </c>
      <c r="R259" s="22">
        <v>63209130</v>
      </c>
      <c r="S259" s="22">
        <v>65830597</v>
      </c>
      <c r="T259" s="22">
        <v>19516298.199999999</v>
      </c>
      <c r="U259" s="22">
        <v>68942339.200000003</v>
      </c>
      <c r="V259" s="22">
        <v>90814297</v>
      </c>
      <c r="W259" s="22">
        <v>78500376.900000006</v>
      </c>
      <c r="X259" s="22">
        <v>140855626.35010573</v>
      </c>
      <c r="Y259" s="22">
        <v>46404904.68</v>
      </c>
      <c r="Z259" s="22">
        <v>125871070.03999999</v>
      </c>
      <c r="AA259" s="22">
        <v>138961288.15000001</v>
      </c>
      <c r="AB259" s="22">
        <v>150112414.75999999</v>
      </c>
      <c r="AC259" s="22">
        <v>184195289.40000001</v>
      </c>
      <c r="AD259" s="22">
        <v>191908019.59999999</v>
      </c>
      <c r="AE259" s="22">
        <v>153293893.5</v>
      </c>
      <c r="AF259" s="22">
        <v>188661006.99000001</v>
      </c>
      <c r="AG259" s="22">
        <v>162538319</v>
      </c>
      <c r="AH259" s="22">
        <v>200862619</v>
      </c>
      <c r="AI259" s="22">
        <v>183621798</v>
      </c>
      <c r="AJ259" s="22">
        <v>195557968.03</v>
      </c>
      <c r="AK259" s="22">
        <v>166944404.19999999</v>
      </c>
      <c r="AL259" s="22">
        <v>134957594.17000002</v>
      </c>
      <c r="AM259" s="22">
        <v>70936263.724000007</v>
      </c>
      <c r="AN259" s="22">
        <v>125135008.52400002</v>
      </c>
      <c r="AO259" s="22">
        <v>141064626.09</v>
      </c>
      <c r="AP259" s="22">
        <v>607164964.75999999</v>
      </c>
      <c r="AQ259" s="22">
        <v>606958527.14999998</v>
      </c>
    </row>
    <row r="260" spans="2:43" ht="13.5" x14ac:dyDescent="0.3">
      <c r="B260" s="32" t="s">
        <v>128</v>
      </c>
      <c r="C260" s="22">
        <v>3862007.40740741</v>
      </c>
      <c r="D260" s="22">
        <v>61945229</v>
      </c>
      <c r="E260" s="22">
        <v>114566922.53</v>
      </c>
      <c r="F260" s="22">
        <v>127571780.19075195</v>
      </c>
      <c r="G260" s="22">
        <v>44262199.937160492</v>
      </c>
      <c r="H260" s="22">
        <v>89543854.936651304</v>
      </c>
      <c r="I260" s="22">
        <v>142918123.5</v>
      </c>
      <c r="J260" s="22">
        <v>152772026.13999999</v>
      </c>
      <c r="K260" s="22">
        <v>159466502.00740731</v>
      </c>
      <c r="L260" s="22">
        <v>213960572</v>
      </c>
      <c r="M260" s="22">
        <v>301024115.10000002</v>
      </c>
      <c r="N260" s="22">
        <v>334230847.10000002</v>
      </c>
      <c r="O260" s="22">
        <v>268558588</v>
      </c>
      <c r="P260" s="22">
        <v>258834817</v>
      </c>
      <c r="Q260" s="22">
        <v>265685057.40000001</v>
      </c>
      <c r="R260" s="22">
        <v>199208570</v>
      </c>
      <c r="S260" s="22">
        <v>164506347.09999999</v>
      </c>
      <c r="T260" s="22">
        <v>118671998</v>
      </c>
      <c r="U260" s="22">
        <v>137284309.40000001</v>
      </c>
      <c r="V260" s="22">
        <v>208829440</v>
      </c>
      <c r="W260" s="22">
        <v>225742348</v>
      </c>
      <c r="X260" s="22">
        <v>210388945.39152712</v>
      </c>
      <c r="Y260" s="22">
        <v>219072767</v>
      </c>
      <c r="Z260" s="22">
        <v>222748874.73999998</v>
      </c>
      <c r="AA260" s="22">
        <v>256537789</v>
      </c>
      <c r="AB260" s="22">
        <v>287283335</v>
      </c>
      <c r="AC260" s="22">
        <v>631723853</v>
      </c>
      <c r="AD260" s="22">
        <v>766870374.99000001</v>
      </c>
      <c r="AE260" s="22">
        <v>302819145.5</v>
      </c>
      <c r="AF260" s="22">
        <v>927757894</v>
      </c>
      <c r="AG260" s="22">
        <v>278371015</v>
      </c>
      <c r="AH260" s="22">
        <v>350515581</v>
      </c>
      <c r="AI260" s="22">
        <v>1217793097</v>
      </c>
      <c r="AJ260" s="22">
        <v>1254001878.8800001</v>
      </c>
      <c r="AK260" s="22">
        <v>1240495634</v>
      </c>
      <c r="AL260" s="22">
        <v>1372597185</v>
      </c>
      <c r="AM260" s="22">
        <v>1346195147.6374762</v>
      </c>
      <c r="AN260" s="22">
        <v>1268497153.8969524</v>
      </c>
      <c r="AO260" s="22">
        <v>1410027780.3699999</v>
      </c>
      <c r="AP260" s="22">
        <v>4837180384</v>
      </c>
      <c r="AQ260" s="22">
        <v>4928771950</v>
      </c>
    </row>
    <row r="261" spans="2:43" ht="13.5" x14ac:dyDescent="0.3">
      <c r="B261" s="32" t="s">
        <v>129</v>
      </c>
      <c r="C261" s="22">
        <v>37479149.318762794</v>
      </c>
      <c r="D261" s="22">
        <v>8370172.96</v>
      </c>
      <c r="E261" s="22">
        <v>33775777.840000004</v>
      </c>
      <c r="F261" s="22">
        <v>45374352.415499441</v>
      </c>
      <c r="G261" s="22">
        <v>7762516.5600000005</v>
      </c>
      <c r="H261" s="22">
        <v>17004623.101778209</v>
      </c>
      <c r="I261" s="22">
        <v>25055884.380000003</v>
      </c>
      <c r="J261" s="22">
        <v>35161661.010000333</v>
      </c>
      <c r="K261" s="22">
        <v>42346268.837016597</v>
      </c>
      <c r="L261" s="22">
        <v>51137310.799999997</v>
      </c>
      <c r="M261" s="22">
        <v>60136915</v>
      </c>
      <c r="N261" s="22">
        <v>47692814.299999997</v>
      </c>
      <c r="O261" s="22">
        <v>51382579</v>
      </c>
      <c r="P261" s="22">
        <v>50778438</v>
      </c>
      <c r="Q261" s="22">
        <v>61753328.900000006</v>
      </c>
      <c r="R261" s="22">
        <v>38879100</v>
      </c>
      <c r="S261" s="22">
        <v>36201574</v>
      </c>
      <c r="T261" s="22">
        <v>28638577.199999999</v>
      </c>
      <c r="U261" s="22">
        <v>38669141.199999996</v>
      </c>
      <c r="V261" s="22">
        <v>53246599.619999997</v>
      </c>
      <c r="W261" s="22">
        <v>74657748.200000003</v>
      </c>
      <c r="X261" s="22">
        <v>74610808.465641096</v>
      </c>
      <c r="Y261" s="22">
        <v>69150522</v>
      </c>
      <c r="Z261" s="22">
        <v>70303095.030000016</v>
      </c>
      <c r="AA261" s="22">
        <v>61434254.649999999</v>
      </c>
      <c r="AB261" s="22">
        <v>60149800</v>
      </c>
      <c r="AC261" s="22">
        <v>63989093.579999998</v>
      </c>
      <c r="AD261" s="22">
        <v>68458975.069999993</v>
      </c>
      <c r="AE261" s="22">
        <v>64892430.200000003</v>
      </c>
      <c r="AF261" s="22">
        <v>80892407</v>
      </c>
      <c r="AG261" s="22">
        <v>80515501</v>
      </c>
      <c r="AH261" s="22">
        <v>90217863.730000004</v>
      </c>
      <c r="AI261" s="22">
        <v>114213341</v>
      </c>
      <c r="AJ261" s="22">
        <v>118634938</v>
      </c>
      <c r="AK261" s="22">
        <v>98457360.210000008</v>
      </c>
      <c r="AL261" s="22">
        <v>97938068</v>
      </c>
      <c r="AM261" s="22">
        <v>109465030.04311112</v>
      </c>
      <c r="AN261" s="22">
        <v>124163542.9198889</v>
      </c>
      <c r="AO261" s="22">
        <v>161888441.69999999</v>
      </c>
      <c r="AP261" s="22">
        <v>314985560.96000004</v>
      </c>
      <c r="AQ261" s="22">
        <v>350292205</v>
      </c>
    </row>
    <row r="262" spans="2:43" ht="13.5" x14ac:dyDescent="0.3">
      <c r="B262" s="32" t="s">
        <v>130</v>
      </c>
      <c r="C262" s="22">
        <v>361794572.20188558</v>
      </c>
      <c r="D262" s="22">
        <v>282164155.09750032</v>
      </c>
      <c r="E262" s="22">
        <v>256886021.4211401</v>
      </c>
      <c r="F262" s="22">
        <v>292615571.16034478</v>
      </c>
      <c r="G262" s="22">
        <v>354665428.998321</v>
      </c>
      <c r="H262" s="22">
        <v>602537675.32004702</v>
      </c>
      <c r="I262" s="22">
        <v>843950463.72800004</v>
      </c>
      <c r="J262" s="22">
        <v>868326978.08174992</v>
      </c>
      <c r="K262" s="22">
        <v>875271961.55561125</v>
      </c>
      <c r="L262" s="22">
        <v>1143914552.5</v>
      </c>
      <c r="M262" s="22">
        <v>1197834961.4300001</v>
      </c>
      <c r="N262" s="22">
        <v>985709252</v>
      </c>
      <c r="O262" s="22">
        <v>814299381</v>
      </c>
      <c r="P262" s="22">
        <v>1017799076</v>
      </c>
      <c r="Q262" s="22">
        <v>940213577.29999995</v>
      </c>
      <c r="R262" s="22">
        <v>853324254</v>
      </c>
      <c r="S262" s="22">
        <v>767541697</v>
      </c>
      <c r="T262" s="22">
        <v>706429867</v>
      </c>
      <c r="U262" s="22">
        <v>862813925</v>
      </c>
      <c r="V262" s="22">
        <v>952083138</v>
      </c>
      <c r="W262" s="22">
        <v>1084669403.1599998</v>
      </c>
      <c r="X262" s="22">
        <v>1212285041.9331129</v>
      </c>
      <c r="Y262" s="22">
        <v>1181811608.8</v>
      </c>
      <c r="Z262" s="22">
        <v>1749677645.2199998</v>
      </c>
      <c r="AA262" s="22">
        <v>1778213012.0700002</v>
      </c>
      <c r="AB262" s="22">
        <v>2215048842.1500001</v>
      </c>
      <c r="AC262" s="22">
        <v>2694736713.9200001</v>
      </c>
      <c r="AD262" s="22">
        <v>3106278450.9499993</v>
      </c>
      <c r="AE262" s="22">
        <v>3334451428.4971862</v>
      </c>
      <c r="AF262" s="22">
        <v>3668189173.7799997</v>
      </c>
      <c r="AG262" s="22">
        <v>3717515977.1599998</v>
      </c>
      <c r="AH262" s="22">
        <v>4594650106.6199999</v>
      </c>
      <c r="AI262" s="22">
        <v>5435511512.4499998</v>
      </c>
      <c r="AJ262" s="22">
        <v>5664336276.4300003</v>
      </c>
      <c r="AK262" s="22">
        <v>5853708274.5600004</v>
      </c>
      <c r="AL262" s="22">
        <v>6425972686.7200003</v>
      </c>
      <c r="AM262" s="22">
        <v>6703229263.7390642</v>
      </c>
      <c r="AN262" s="22">
        <v>7393537095.9405928</v>
      </c>
      <c r="AO262" s="22">
        <v>8423154919.1500006</v>
      </c>
      <c r="AP262" s="22">
        <v>3253634635.8211293</v>
      </c>
      <c r="AQ262" s="22">
        <v>3026687354.04</v>
      </c>
    </row>
    <row r="263" spans="2:43" ht="13.5" x14ac:dyDescent="0.3">
      <c r="B263" s="32" t="s">
        <v>131</v>
      </c>
      <c r="C263" s="22">
        <v>5502100</v>
      </c>
      <c r="D263" s="22">
        <v>5951900</v>
      </c>
      <c r="E263" s="22">
        <v>4951700</v>
      </c>
      <c r="F263" s="22">
        <v>8107851.4500000002</v>
      </c>
      <c r="G263" s="22">
        <v>7102195.9499999993</v>
      </c>
      <c r="H263" s="22">
        <v>10739332.370000001</v>
      </c>
      <c r="I263" s="22">
        <v>18385418.960000001</v>
      </c>
      <c r="J263" s="22">
        <v>9739460.7699999996</v>
      </c>
      <c r="K263" s="22">
        <v>24586072.560000002</v>
      </c>
      <c r="L263" s="22">
        <v>26813102</v>
      </c>
      <c r="M263" s="22">
        <v>31300386.100000001</v>
      </c>
      <c r="N263" s="22">
        <v>21777505</v>
      </c>
      <c r="O263" s="22">
        <v>13498427</v>
      </c>
      <c r="P263" s="22">
        <v>13227401</v>
      </c>
      <c r="Q263" s="22">
        <v>14672300</v>
      </c>
      <c r="R263" s="22">
        <v>11317602</v>
      </c>
      <c r="S263" s="22">
        <v>9538856</v>
      </c>
      <c r="T263" s="22">
        <v>2861658.01</v>
      </c>
      <c r="U263" s="22">
        <v>5557870</v>
      </c>
      <c r="V263" s="22">
        <v>5668036</v>
      </c>
      <c r="W263" s="22">
        <v>4289738</v>
      </c>
      <c r="X263" s="22">
        <v>6909836.7659999998</v>
      </c>
      <c r="Y263" s="22">
        <v>1832047</v>
      </c>
      <c r="Z263" s="22">
        <v>58605372.060000002</v>
      </c>
      <c r="AA263" s="22">
        <v>18517173</v>
      </c>
      <c r="AB263" s="22">
        <v>19417947</v>
      </c>
      <c r="AC263" s="22">
        <v>18416039</v>
      </c>
      <c r="AD263" s="22">
        <v>14082338</v>
      </c>
      <c r="AE263" s="22">
        <v>8622354</v>
      </c>
      <c r="AF263" s="22">
        <v>11676802</v>
      </c>
      <c r="AG263" s="22">
        <v>3591959</v>
      </c>
      <c r="AH263" s="22">
        <v>13491131</v>
      </c>
      <c r="AI263" s="22">
        <v>15240806</v>
      </c>
      <c r="AJ263" s="22">
        <v>8541712</v>
      </c>
      <c r="AK263" s="22">
        <v>9013673</v>
      </c>
      <c r="AL263" s="22">
        <v>2468708</v>
      </c>
      <c r="AM263" s="22">
        <v>4809595.91</v>
      </c>
      <c r="AN263" s="22">
        <v>8424382.313000001</v>
      </c>
      <c r="AO263" s="22">
        <v>11779534</v>
      </c>
      <c r="AP263" s="22">
        <v>10432346</v>
      </c>
      <c r="AQ263" s="22">
        <v>14343484</v>
      </c>
    </row>
    <row r="264" spans="2:43" ht="14" thickBot="1" x14ac:dyDescent="0.35">
      <c r="B264" s="32" t="s">
        <v>132</v>
      </c>
      <c r="C264" s="22">
        <v>3383146.65</v>
      </c>
      <c r="D264" s="22">
        <v>4199000</v>
      </c>
      <c r="E264" s="22">
        <v>3916050</v>
      </c>
      <c r="F264" s="22">
        <v>7064322.8100000005</v>
      </c>
      <c r="G264" s="22">
        <v>8960390.4299999997</v>
      </c>
      <c r="H264" s="22">
        <v>13061103</v>
      </c>
      <c r="I264" s="22">
        <v>38647049.990000002</v>
      </c>
      <c r="J264" s="22">
        <v>34295035.310000002</v>
      </c>
      <c r="K264" s="22">
        <v>15139733.859999999</v>
      </c>
      <c r="L264" s="22">
        <v>16641292</v>
      </c>
      <c r="M264" s="22">
        <v>24290450</v>
      </c>
      <c r="N264" s="22">
        <v>20871037</v>
      </c>
      <c r="O264" s="22">
        <v>13631213</v>
      </c>
      <c r="P264" s="22">
        <v>10866742</v>
      </c>
      <c r="Q264" s="22">
        <v>14560484</v>
      </c>
      <c r="R264" s="22">
        <v>6132613.5999999996</v>
      </c>
      <c r="S264" s="22">
        <v>6758959.6899999995</v>
      </c>
      <c r="T264" s="22">
        <v>2117473.5700000003</v>
      </c>
      <c r="U264" s="22">
        <v>3502150</v>
      </c>
      <c r="V264" s="22">
        <v>4018416</v>
      </c>
      <c r="W264" s="22">
        <v>5418996.8799999999</v>
      </c>
      <c r="X264" s="22">
        <v>7344460.3200000003</v>
      </c>
      <c r="Y264" s="22">
        <v>1613072.87</v>
      </c>
      <c r="Z264" s="22">
        <v>10965709.449999999</v>
      </c>
      <c r="AA264" s="22">
        <v>11531615.27</v>
      </c>
      <c r="AB264" s="22">
        <v>10948085.870000001</v>
      </c>
      <c r="AC264" s="22">
        <v>10340102</v>
      </c>
      <c r="AD264" s="22">
        <v>14705001</v>
      </c>
      <c r="AE264" s="22">
        <v>13721378.5</v>
      </c>
      <c r="AF264" s="22">
        <v>10532932.879999999</v>
      </c>
      <c r="AG264" s="22">
        <v>8355941</v>
      </c>
      <c r="AH264" s="22">
        <v>15957608</v>
      </c>
      <c r="AI264" s="22">
        <v>18448339</v>
      </c>
      <c r="AJ264" s="22">
        <v>9064274</v>
      </c>
      <c r="AK264" s="22">
        <v>6014380</v>
      </c>
      <c r="AL264" s="22">
        <v>5894016</v>
      </c>
      <c r="AM264" s="22">
        <v>10088315.043000001</v>
      </c>
      <c r="AN264" s="22">
        <v>3501330.4649999999</v>
      </c>
      <c r="AO264" s="22">
        <v>3378203</v>
      </c>
      <c r="AP264" s="22">
        <v>4522817</v>
      </c>
      <c r="AQ264" s="22">
        <v>5817481</v>
      </c>
    </row>
    <row r="265" spans="2:43" ht="14" thickBot="1" x14ac:dyDescent="0.35">
      <c r="B265" s="30" t="s">
        <v>61</v>
      </c>
      <c r="C265" s="24">
        <v>536422462.35415006</v>
      </c>
      <c r="D265" s="24">
        <v>696040912.62749982</v>
      </c>
      <c r="E265" s="24">
        <v>660964029.02113998</v>
      </c>
      <c r="F265" s="24">
        <v>739428107.12975001</v>
      </c>
      <c r="G265" s="24">
        <v>759795615.81400001</v>
      </c>
      <c r="H265" s="24">
        <v>1187364909.7675004</v>
      </c>
      <c r="I265" s="24">
        <v>1579611572.9780002</v>
      </c>
      <c r="J265" s="24">
        <v>1600711525.1317501</v>
      </c>
      <c r="K265" s="24">
        <v>1644354085.0978999</v>
      </c>
      <c r="L265" s="24">
        <f t="shared" ref="L265:Q265" si="49">SUM(L256:L264)</f>
        <v>2046665123.9699998</v>
      </c>
      <c r="M265" s="24">
        <f t="shared" si="49"/>
        <v>2272065722.77</v>
      </c>
      <c r="N265" s="24">
        <f t="shared" si="49"/>
        <v>2066924029.1999998</v>
      </c>
      <c r="O265" s="24">
        <f t="shared" si="49"/>
        <v>1690902470</v>
      </c>
      <c r="P265" s="24">
        <f t="shared" si="49"/>
        <v>1621176492</v>
      </c>
      <c r="Q265" s="24">
        <f t="shared" si="49"/>
        <v>1850896505.6399999</v>
      </c>
      <c r="R265" s="24">
        <f t="shared" ref="R265" si="50">SUM(R256:R264)</f>
        <v>1335314511.5999999</v>
      </c>
      <c r="S265" s="24">
        <v>1253682246.5899999</v>
      </c>
      <c r="T265" s="24">
        <f t="shared" ref="T265:Y265" si="51">SUM(T256:T264)</f>
        <v>994098962.98000002</v>
      </c>
      <c r="U265" s="24">
        <f t="shared" si="51"/>
        <v>1378633370.8</v>
      </c>
      <c r="V265" s="24">
        <f t="shared" si="51"/>
        <v>1670119476.6199999</v>
      </c>
      <c r="W265" s="24">
        <f t="shared" si="51"/>
        <v>2013690065.74</v>
      </c>
      <c r="X265" s="24">
        <f t="shared" si="51"/>
        <v>2257477358.6067066</v>
      </c>
      <c r="Y265" s="24">
        <f t="shared" si="51"/>
        <v>1815762049.9699998</v>
      </c>
      <c r="Z265" s="24">
        <v>2824070649.1700001</v>
      </c>
      <c r="AA265" s="24">
        <v>2969242052.7600002</v>
      </c>
      <c r="AB265" s="24">
        <v>3456391271.2999997</v>
      </c>
      <c r="AC265" s="24">
        <v>4347132593.4099998</v>
      </c>
      <c r="AD265" s="24">
        <v>4940727914.8299999</v>
      </c>
      <c r="AE265" s="24">
        <v>4698759406.1271858</v>
      </c>
      <c r="AF265" s="24">
        <v>5591030110.079999</v>
      </c>
      <c r="AG265" s="24">
        <v>4946110922.0299997</v>
      </c>
      <c r="AH265" s="24">
        <v>6045601686.4300013</v>
      </c>
      <c r="AI265" s="24">
        <v>7905700002.4500008</v>
      </c>
      <c r="AJ265" s="24">
        <v>8099688752.54</v>
      </c>
      <c r="AK265" s="24">
        <v>7986676514.8499994</v>
      </c>
      <c r="AL265" s="24">
        <v>8672959808.0100002</v>
      </c>
      <c r="AM265" s="24">
        <v>8810596926.1700439</v>
      </c>
      <c r="AN265" s="24">
        <v>9585301915.1988983</v>
      </c>
      <c r="AO265" s="24">
        <v>10937340677.18</v>
      </c>
      <c r="AP265" s="24">
        <v>12259914793.21113</v>
      </c>
      <c r="AQ265" s="24">
        <v>11853934433.210001</v>
      </c>
    </row>
    <row r="266" spans="2:43" ht="13.5" x14ac:dyDescent="0.3">
      <c r="AC266" s="22"/>
      <c r="AD266" s="22"/>
      <c r="AE266" s="22"/>
    </row>
    <row r="269" spans="2:43" ht="14" thickBot="1" x14ac:dyDescent="0.3">
      <c r="B269" s="25" t="s">
        <v>133</v>
      </c>
    </row>
    <row r="270" spans="2:43" ht="14" thickBot="1" x14ac:dyDescent="0.35">
      <c r="B270" s="23"/>
      <c r="C270" s="27" t="s">
        <v>19</v>
      </c>
      <c r="D270" s="27" t="s">
        <v>20</v>
      </c>
      <c r="E270" s="27" t="s">
        <v>51</v>
      </c>
      <c r="F270" s="27" t="s">
        <v>52</v>
      </c>
      <c r="G270" s="27" t="s">
        <v>53</v>
      </c>
      <c r="H270" s="27" t="s">
        <v>54</v>
      </c>
      <c r="I270" s="27" t="s">
        <v>55</v>
      </c>
      <c r="J270" s="27" t="s">
        <v>56</v>
      </c>
      <c r="K270" s="31" t="s">
        <v>27</v>
      </c>
      <c r="L270" s="31" t="s">
        <v>28</v>
      </c>
      <c r="M270" s="31" t="s">
        <v>29</v>
      </c>
      <c r="N270" s="31" t="s">
        <v>30</v>
      </c>
      <c r="O270" s="31" t="s">
        <v>31</v>
      </c>
      <c r="P270" s="31" t="s">
        <v>32</v>
      </c>
      <c r="Q270" s="31" t="s">
        <v>33</v>
      </c>
      <c r="R270" s="31" t="s">
        <v>34</v>
      </c>
      <c r="S270" s="31" t="s">
        <v>35</v>
      </c>
      <c r="T270" s="31" t="s">
        <v>36</v>
      </c>
      <c r="U270" s="20" t="s">
        <v>37</v>
      </c>
      <c r="V270" s="20" t="s">
        <v>38</v>
      </c>
      <c r="W270" s="20" t="s">
        <v>39</v>
      </c>
      <c r="X270" s="20" t="s">
        <v>40</v>
      </c>
      <c r="Y270" s="20" t="s">
        <v>41</v>
      </c>
      <c r="Z270" s="20" t="s">
        <v>42</v>
      </c>
      <c r="AA270" s="20" t="s">
        <v>234</v>
      </c>
      <c r="AB270" s="20" t="s">
        <v>235</v>
      </c>
      <c r="AC270" s="20" t="s">
        <v>236</v>
      </c>
      <c r="AD270" s="20" t="s">
        <v>237</v>
      </c>
      <c r="AE270" s="20" t="s">
        <v>238</v>
      </c>
      <c r="AF270" s="20" t="s">
        <v>239</v>
      </c>
      <c r="AG270" s="20" t="s">
        <v>279</v>
      </c>
      <c r="AH270" s="20" t="s">
        <v>280</v>
      </c>
      <c r="AI270" s="20" t="s">
        <v>281</v>
      </c>
      <c r="AJ270" s="20" t="s">
        <v>282</v>
      </c>
      <c r="AK270" s="20" t="s">
        <v>283</v>
      </c>
      <c r="AL270" s="20" t="s">
        <v>284</v>
      </c>
      <c r="AM270" s="20" t="s">
        <v>286</v>
      </c>
      <c r="AN270" s="20" t="s">
        <v>287</v>
      </c>
      <c r="AO270" s="20" t="s">
        <v>288</v>
      </c>
      <c r="AP270" s="20" t="s">
        <v>293</v>
      </c>
      <c r="AQ270" s="20" t="s">
        <v>296</v>
      </c>
    </row>
    <row r="271" spans="2:43" ht="13.5" x14ac:dyDescent="0.3">
      <c r="B271" s="32" t="s">
        <v>124</v>
      </c>
      <c r="C271" s="22">
        <v>3097.3658810325501</v>
      </c>
      <c r="D271" s="22">
        <v>8475</v>
      </c>
      <c r="E271" s="22">
        <v>10160.61728395062</v>
      </c>
      <c r="F271" s="22">
        <v>13961.0718294052</v>
      </c>
      <c r="G271" s="22">
        <v>21315.721661054999</v>
      </c>
      <c r="H271" s="22">
        <v>38387.865319865297</v>
      </c>
      <c r="I271" s="22">
        <v>140784</v>
      </c>
      <c r="J271" s="22">
        <v>188486</v>
      </c>
      <c r="K271" s="22">
        <v>244754.585365854</v>
      </c>
      <c r="L271" s="22">
        <v>218991</v>
      </c>
      <c r="M271" s="22">
        <v>291709</v>
      </c>
      <c r="N271" s="22">
        <v>315448.33299999998</v>
      </c>
      <c r="O271" s="22">
        <v>343842</v>
      </c>
      <c r="P271" s="22">
        <v>374357</v>
      </c>
      <c r="Q271" s="22">
        <v>332695.99</v>
      </c>
      <c r="R271" s="22">
        <v>190379</v>
      </c>
      <c r="S271" s="22">
        <v>144777</v>
      </c>
      <c r="T271" s="22">
        <v>117908</v>
      </c>
      <c r="U271" s="22">
        <v>108616.9</v>
      </c>
      <c r="V271" s="22">
        <v>141555</v>
      </c>
      <c r="W271" s="22">
        <v>200814</v>
      </c>
      <c r="X271" s="22">
        <v>185679.50457424301</v>
      </c>
      <c r="Y271" s="22">
        <v>149282</v>
      </c>
      <c r="Z271" s="22">
        <v>122250.29</v>
      </c>
      <c r="AA271" s="22">
        <v>96157</v>
      </c>
      <c r="AB271" s="22">
        <v>108072</v>
      </c>
      <c r="AC271" s="22">
        <v>120640</v>
      </c>
      <c r="AD271" s="22">
        <v>112848</v>
      </c>
      <c r="AE271" s="22">
        <v>101633</v>
      </c>
      <c r="AF271" s="22">
        <v>88920</v>
      </c>
      <c r="AG271" s="22">
        <v>88301</v>
      </c>
      <c r="AH271" s="22">
        <v>87973</v>
      </c>
      <c r="AI271" s="22">
        <v>87299</v>
      </c>
      <c r="AJ271" s="22">
        <v>122882</v>
      </c>
      <c r="AK271" s="22">
        <v>110351</v>
      </c>
      <c r="AL271" s="22">
        <v>97799</v>
      </c>
      <c r="AM271" s="22">
        <v>105795.07222222222</v>
      </c>
      <c r="AN271" s="22">
        <v>162634.54365079364</v>
      </c>
      <c r="AO271" s="22">
        <v>217656</v>
      </c>
      <c r="AP271" s="22">
        <v>451046</v>
      </c>
      <c r="AQ271" s="22">
        <v>461059</v>
      </c>
    </row>
    <row r="272" spans="2:43" ht="13.5" x14ac:dyDescent="0.3">
      <c r="B272" s="32" t="s">
        <v>125</v>
      </c>
      <c r="C272" s="22">
        <v>6304.3827160493802</v>
      </c>
      <c r="D272" s="22">
        <v>22619</v>
      </c>
      <c r="E272" s="22">
        <v>20952.246913580249</v>
      </c>
      <c r="F272" s="22">
        <v>25887.246913580202</v>
      </c>
      <c r="G272" s="22">
        <v>38869.543209876501</v>
      </c>
      <c r="H272" s="22">
        <v>53232.037037037</v>
      </c>
      <c r="I272" s="22">
        <v>66271</v>
      </c>
      <c r="J272" s="22">
        <v>113219</v>
      </c>
      <c r="K272" s="22">
        <v>157729.864745011</v>
      </c>
      <c r="L272" s="22">
        <v>190110</v>
      </c>
      <c r="M272" s="22">
        <v>260790</v>
      </c>
      <c r="N272" s="22">
        <v>219989.33300000001</v>
      </c>
      <c r="O272" s="22">
        <v>246023</v>
      </c>
      <c r="P272" s="22">
        <v>251792</v>
      </c>
      <c r="Q272" s="22">
        <v>446585.31</v>
      </c>
      <c r="R272" s="22">
        <v>255032.67</v>
      </c>
      <c r="S272" s="22">
        <v>148619.32999999999</v>
      </c>
      <c r="T272" s="22">
        <v>112262</v>
      </c>
      <c r="U272" s="22">
        <v>87305.4</v>
      </c>
      <c r="V272" s="22">
        <v>118659</v>
      </c>
      <c r="W272" s="22">
        <v>170144</v>
      </c>
      <c r="X272" s="22">
        <v>176129.501055595</v>
      </c>
      <c r="Y272" s="22">
        <v>140453</v>
      </c>
      <c r="Z272" s="22">
        <v>112586.51</v>
      </c>
      <c r="AA272" s="22">
        <v>83063</v>
      </c>
      <c r="AB272" s="22">
        <v>76921</v>
      </c>
      <c r="AC272" s="22">
        <v>85900</v>
      </c>
      <c r="AD272" s="22">
        <v>78220</v>
      </c>
      <c r="AE272" s="22">
        <v>69943</v>
      </c>
      <c r="AF272" s="22">
        <v>53000</v>
      </c>
      <c r="AG272" s="22">
        <v>51947</v>
      </c>
      <c r="AH272" s="22">
        <v>51989</v>
      </c>
      <c r="AI272" s="22">
        <v>52236</v>
      </c>
      <c r="AJ272" s="22">
        <v>77202</v>
      </c>
      <c r="AK272" s="22">
        <v>66747</v>
      </c>
      <c r="AL272" s="22">
        <v>57271</v>
      </c>
      <c r="AM272" s="22">
        <v>71041.158333333326</v>
      </c>
      <c r="AN272" s="22">
        <v>110321.35119047618</v>
      </c>
      <c r="AO272" s="22">
        <v>167039</v>
      </c>
      <c r="AP272" s="22">
        <v>374578</v>
      </c>
      <c r="AQ272" s="22">
        <v>375627</v>
      </c>
    </row>
    <row r="273" spans="2:43" ht="13.5" x14ac:dyDescent="0.3">
      <c r="B273" s="32" t="s">
        <v>126</v>
      </c>
      <c r="C273" s="22">
        <v>166</v>
      </c>
      <c r="D273" s="22">
        <v>462</v>
      </c>
      <c r="E273" s="22">
        <v>572</v>
      </c>
      <c r="F273" s="22">
        <v>1111</v>
      </c>
      <c r="G273" s="22">
        <v>802</v>
      </c>
      <c r="H273" s="22">
        <v>801</v>
      </c>
      <c r="I273" s="22">
        <v>896</v>
      </c>
      <c r="J273" s="22">
        <v>1077</v>
      </c>
      <c r="K273" s="22">
        <v>717</v>
      </c>
      <c r="L273" s="22">
        <v>753</v>
      </c>
      <c r="M273" s="22">
        <v>1258</v>
      </c>
      <c r="N273" s="22">
        <v>1283.3330000000001</v>
      </c>
      <c r="O273" s="22">
        <v>836</v>
      </c>
      <c r="P273" s="22">
        <v>335</v>
      </c>
      <c r="Q273" s="22">
        <v>559.49</v>
      </c>
      <c r="R273" s="22">
        <v>365.67</v>
      </c>
      <c r="S273" s="22">
        <v>422.33</v>
      </c>
      <c r="T273" s="22">
        <v>221</v>
      </c>
      <c r="U273" s="22">
        <v>475</v>
      </c>
      <c r="V273" s="22">
        <v>729</v>
      </c>
      <c r="W273" s="22">
        <v>375</v>
      </c>
      <c r="X273" s="22">
        <v>362</v>
      </c>
      <c r="Y273" s="22">
        <v>173</v>
      </c>
      <c r="Z273" s="22">
        <v>986</v>
      </c>
      <c r="AA273" s="22">
        <v>758</v>
      </c>
      <c r="AB273" s="22">
        <v>569</v>
      </c>
      <c r="AC273" s="22">
        <v>500</v>
      </c>
      <c r="AD273" s="22">
        <v>1235</v>
      </c>
      <c r="AE273" s="22">
        <v>671</v>
      </c>
      <c r="AF273" s="22">
        <v>495</v>
      </c>
      <c r="AG273" s="22">
        <v>421</v>
      </c>
      <c r="AH273" s="22">
        <v>1333</v>
      </c>
      <c r="AI273" s="22">
        <v>1121</v>
      </c>
      <c r="AJ273" s="22">
        <v>610</v>
      </c>
      <c r="AK273" s="22">
        <v>741</v>
      </c>
      <c r="AL273" s="22">
        <v>2392</v>
      </c>
      <c r="AM273" s="22">
        <v>659</v>
      </c>
      <c r="AN273" s="22">
        <v>756</v>
      </c>
      <c r="AO273" s="22">
        <v>1009</v>
      </c>
      <c r="AP273" s="22">
        <v>455423</v>
      </c>
      <c r="AQ273" s="22">
        <v>1548</v>
      </c>
    </row>
    <row r="274" spans="2:43" ht="27" x14ac:dyDescent="0.3">
      <c r="B274" s="21" t="s">
        <v>127</v>
      </c>
      <c r="C274" s="22">
        <v>1822</v>
      </c>
      <c r="D274" s="22">
        <v>5986</v>
      </c>
      <c r="E274" s="22">
        <v>5381</v>
      </c>
      <c r="F274" s="22">
        <v>4656</v>
      </c>
      <c r="G274" s="22">
        <v>22870.721661054999</v>
      </c>
      <c r="H274" s="22">
        <v>6838</v>
      </c>
      <c r="I274" s="22">
        <v>7721</v>
      </c>
      <c r="J274" s="22">
        <v>7293</v>
      </c>
      <c r="K274" s="22">
        <v>5626</v>
      </c>
      <c r="L274" s="22">
        <v>7505</v>
      </c>
      <c r="M274" s="22">
        <v>7503</v>
      </c>
      <c r="N274" s="22">
        <v>6664</v>
      </c>
      <c r="O274" s="22">
        <v>4202</v>
      </c>
      <c r="P274" s="22">
        <v>2724</v>
      </c>
      <c r="Q274" s="22">
        <v>4670.08</v>
      </c>
      <c r="R274" s="22">
        <v>1877.67</v>
      </c>
      <c r="S274" s="22">
        <v>2368.33</v>
      </c>
      <c r="T274" s="22">
        <v>1459</v>
      </c>
      <c r="U274" s="22">
        <v>2617</v>
      </c>
      <c r="V274" s="22">
        <v>2983</v>
      </c>
      <c r="W274" s="22">
        <v>1912</v>
      </c>
      <c r="X274" s="22">
        <v>4014</v>
      </c>
      <c r="Y274" s="22">
        <v>1217</v>
      </c>
      <c r="Z274" s="22">
        <v>3065</v>
      </c>
      <c r="AA274" s="22">
        <v>2741</v>
      </c>
      <c r="AB274" s="22">
        <v>2940</v>
      </c>
      <c r="AC274" s="22">
        <v>3262</v>
      </c>
      <c r="AD274" s="22">
        <v>4133</v>
      </c>
      <c r="AE274" s="22">
        <v>2815</v>
      </c>
      <c r="AF274" s="22">
        <v>3859</v>
      </c>
      <c r="AG274" s="22">
        <v>2651</v>
      </c>
      <c r="AH274" s="22">
        <v>2731</v>
      </c>
      <c r="AI274" s="22">
        <v>2346</v>
      </c>
      <c r="AJ274" s="22">
        <v>3950</v>
      </c>
      <c r="AK274" s="22">
        <v>3664</v>
      </c>
      <c r="AL274" s="22">
        <v>3154</v>
      </c>
      <c r="AM274" s="22">
        <v>2105</v>
      </c>
      <c r="AN274" s="22">
        <v>2816</v>
      </c>
      <c r="AO274" s="22">
        <v>3083</v>
      </c>
      <c r="AP274" s="22">
        <v>50482</v>
      </c>
      <c r="AQ274" s="22">
        <v>50675</v>
      </c>
    </row>
    <row r="275" spans="2:43" ht="13.5" x14ac:dyDescent="0.3">
      <c r="B275" s="32" t="s">
        <v>128</v>
      </c>
      <c r="C275" s="22">
        <v>14405.913580246901</v>
      </c>
      <c r="D275" s="22">
        <v>69366</v>
      </c>
      <c r="E275" s="22">
        <v>65275.839506172801</v>
      </c>
      <c r="F275" s="22">
        <v>79987.748597081896</v>
      </c>
      <c r="G275" s="22">
        <v>54375.974186307503</v>
      </c>
      <c r="H275" s="22">
        <v>108011.4713804714</v>
      </c>
      <c r="I275" s="22">
        <v>312205</v>
      </c>
      <c r="J275" s="22">
        <v>382511</v>
      </c>
      <c r="K275" s="22">
        <v>494055.17073170701</v>
      </c>
      <c r="L275" s="22">
        <v>479272</v>
      </c>
      <c r="M275" s="22">
        <v>648406</v>
      </c>
      <c r="N275" s="22">
        <v>698237</v>
      </c>
      <c r="O275" s="22">
        <v>754641</v>
      </c>
      <c r="P275" s="22">
        <v>848897</v>
      </c>
      <c r="Q275" s="22">
        <v>625909.39</v>
      </c>
      <c r="R275" s="22">
        <v>385025</v>
      </c>
      <c r="S275" s="22">
        <v>267459</v>
      </c>
      <c r="T275" s="22">
        <v>215771</v>
      </c>
      <c r="U275" s="22">
        <v>190490</v>
      </c>
      <c r="V275" s="22">
        <v>238631</v>
      </c>
      <c r="W275" s="22">
        <v>318928</v>
      </c>
      <c r="X275" s="22">
        <v>288324.40886699501</v>
      </c>
      <c r="Y275" s="22">
        <v>244361</v>
      </c>
      <c r="Z275" s="22">
        <v>195674.38</v>
      </c>
      <c r="AA275" s="22">
        <v>158151</v>
      </c>
      <c r="AB275" s="22">
        <v>167103</v>
      </c>
      <c r="AC275" s="22">
        <v>913252</v>
      </c>
      <c r="AD275" s="22">
        <v>1018697</v>
      </c>
      <c r="AE275" s="22">
        <v>158188</v>
      </c>
      <c r="AF275" s="22">
        <v>1016870</v>
      </c>
      <c r="AG275" s="22">
        <v>116820</v>
      </c>
      <c r="AH275" s="22">
        <v>117603</v>
      </c>
      <c r="AI275" s="22">
        <v>863296</v>
      </c>
      <c r="AJ275" s="22">
        <v>777045</v>
      </c>
      <c r="AK275" s="22">
        <v>710736</v>
      </c>
      <c r="AL275" s="22">
        <v>728113</v>
      </c>
      <c r="AM275" s="22">
        <v>730667.81666666665</v>
      </c>
      <c r="AN275" s="22">
        <v>759803.77380952379</v>
      </c>
      <c r="AO275" s="22">
        <v>881816</v>
      </c>
      <c r="AP275" s="22">
        <v>1201873</v>
      </c>
      <c r="AQ275" s="22">
        <v>1432680</v>
      </c>
    </row>
    <row r="276" spans="2:43" ht="13.5" x14ac:dyDescent="0.3">
      <c r="B276" s="32" t="s">
        <v>129</v>
      </c>
      <c r="C276" s="22">
        <v>4829.3658810325505</v>
      </c>
      <c r="D276" s="22">
        <v>7897</v>
      </c>
      <c r="E276" s="22">
        <v>11823.61728395062</v>
      </c>
      <c r="F276" s="22">
        <v>16321.0718294052</v>
      </c>
      <c r="G276" s="22">
        <v>762</v>
      </c>
      <c r="H276" s="22">
        <v>36086.865319865297</v>
      </c>
      <c r="I276" s="22">
        <v>82452</v>
      </c>
      <c r="J276" s="22">
        <v>151739</v>
      </c>
      <c r="K276" s="22">
        <v>198309.29711751701</v>
      </c>
      <c r="L276" s="22">
        <v>185749</v>
      </c>
      <c r="M276" s="22">
        <v>232235</v>
      </c>
      <c r="N276" s="22">
        <v>230978</v>
      </c>
      <c r="O276" s="22">
        <v>252907</v>
      </c>
      <c r="P276" s="22">
        <v>277330</v>
      </c>
      <c r="Q276" s="22">
        <v>295034.92</v>
      </c>
      <c r="R276" s="22">
        <v>171379</v>
      </c>
      <c r="S276" s="22">
        <v>151951</v>
      </c>
      <c r="T276" s="22">
        <v>120424</v>
      </c>
      <c r="U276" s="22">
        <v>128685</v>
      </c>
      <c r="V276" s="22">
        <v>171570</v>
      </c>
      <c r="W276" s="22">
        <v>243349</v>
      </c>
      <c r="X276" s="22">
        <v>203626.12280084399</v>
      </c>
      <c r="Y276" s="22">
        <v>165350</v>
      </c>
      <c r="Z276" s="22">
        <v>124044.69</v>
      </c>
      <c r="AA276" s="22">
        <v>85635</v>
      </c>
      <c r="AB276" s="22">
        <v>92096</v>
      </c>
      <c r="AC276" s="22">
        <v>103278</v>
      </c>
      <c r="AD276" s="22">
        <v>94783</v>
      </c>
      <c r="AE276" s="22">
        <v>81402</v>
      </c>
      <c r="AF276" s="22">
        <v>73566</v>
      </c>
      <c r="AG276" s="22">
        <v>71742</v>
      </c>
      <c r="AH276" s="22">
        <v>70180</v>
      </c>
      <c r="AI276" s="22">
        <v>65841</v>
      </c>
      <c r="AJ276" s="22">
        <v>104714</v>
      </c>
      <c r="AK276" s="22">
        <v>89948</v>
      </c>
      <c r="AL276" s="22">
        <v>76119</v>
      </c>
      <c r="AM276" s="22">
        <v>107364.80555555556</v>
      </c>
      <c r="AN276" s="22">
        <v>188257.30555555556</v>
      </c>
      <c r="AO276" s="22">
        <v>293453</v>
      </c>
      <c r="AP276" s="22">
        <v>408059</v>
      </c>
      <c r="AQ276" s="22">
        <v>474693</v>
      </c>
    </row>
    <row r="277" spans="2:43" ht="13.5" x14ac:dyDescent="0.3">
      <c r="B277" s="32" t="s">
        <v>130</v>
      </c>
      <c r="C277" s="22">
        <v>40940.9719416386</v>
      </c>
      <c r="D277" s="22">
        <v>42247</v>
      </c>
      <c r="E277" s="22">
        <v>68031.679012345703</v>
      </c>
      <c r="F277" s="22">
        <v>93737.860830527497</v>
      </c>
      <c r="G277" s="22">
        <v>169205.03928170601</v>
      </c>
      <c r="H277" s="22">
        <v>292263.69426276104</v>
      </c>
      <c r="I277" s="22">
        <v>124744</v>
      </c>
      <c r="J277" s="22">
        <v>100120</v>
      </c>
      <c r="K277" s="22">
        <v>117985.0820399113</v>
      </c>
      <c r="L277" s="22">
        <v>163174.39999999999</v>
      </c>
      <c r="M277" s="22">
        <v>192352</v>
      </c>
      <c r="N277" s="22">
        <v>172980.8</v>
      </c>
      <c r="O277" s="22">
        <v>176279</v>
      </c>
      <c r="P277" s="22">
        <v>197340</v>
      </c>
      <c r="Q277" s="22">
        <v>191188.94</v>
      </c>
      <c r="R277" s="22">
        <v>163782.1</v>
      </c>
      <c r="S277" s="22">
        <v>144590</v>
      </c>
      <c r="T277" s="22">
        <v>132829.29999999999</v>
      </c>
      <c r="U277" s="22">
        <v>149471.5</v>
      </c>
      <c r="V277" s="22">
        <v>198721.3</v>
      </c>
      <c r="W277" s="22">
        <v>233017.2</v>
      </c>
      <c r="X277" s="22">
        <v>226561.46270232229</v>
      </c>
      <c r="Y277" s="22">
        <v>241120</v>
      </c>
      <c r="Z277" s="22">
        <v>403016.13</v>
      </c>
      <c r="AA277" s="22">
        <v>262341</v>
      </c>
      <c r="AB277" s="22">
        <v>294372</v>
      </c>
      <c r="AC277" s="22">
        <v>429572</v>
      </c>
      <c r="AD277" s="22">
        <v>522597</v>
      </c>
      <c r="AE277" s="22">
        <v>425660</v>
      </c>
      <c r="AF277" s="22">
        <v>533156</v>
      </c>
      <c r="AG277" s="22">
        <v>491985</v>
      </c>
      <c r="AH277" s="22">
        <v>603415</v>
      </c>
      <c r="AI277" s="22">
        <v>1318830</v>
      </c>
      <c r="AJ277" s="22">
        <v>1565808</v>
      </c>
      <c r="AK277" s="22">
        <v>1313398</v>
      </c>
      <c r="AL277" s="22">
        <v>1354820</v>
      </c>
      <c r="AM277" s="22">
        <v>1411360.1472222223</v>
      </c>
      <c r="AN277" s="22">
        <v>1535125.0257936507</v>
      </c>
      <c r="AO277" s="22">
        <v>1569756</v>
      </c>
      <c r="AP277" s="22">
        <v>886677</v>
      </c>
      <c r="AQ277" s="22">
        <v>1019541</v>
      </c>
    </row>
    <row r="278" spans="2:43" ht="13.5" x14ac:dyDescent="0.3">
      <c r="B278" s="32" t="s">
        <v>131</v>
      </c>
      <c r="C278" s="22">
        <v>133</v>
      </c>
      <c r="D278" s="22">
        <v>135</v>
      </c>
      <c r="E278" s="22">
        <v>133</v>
      </c>
      <c r="F278" s="22">
        <v>233</v>
      </c>
      <c r="G278" s="22">
        <v>245</v>
      </c>
      <c r="H278" s="22">
        <v>374</v>
      </c>
      <c r="I278" s="22">
        <v>726</v>
      </c>
      <c r="J278" s="22">
        <v>425</v>
      </c>
      <c r="K278" s="22">
        <v>556</v>
      </c>
      <c r="L278" s="22">
        <v>615</v>
      </c>
      <c r="M278" s="22">
        <v>900</v>
      </c>
      <c r="N278" s="22">
        <v>745</v>
      </c>
      <c r="O278" s="22">
        <v>698</v>
      </c>
      <c r="P278" s="22">
        <v>368</v>
      </c>
      <c r="Q278" s="22">
        <v>602</v>
      </c>
      <c r="R278" s="22">
        <v>355</v>
      </c>
      <c r="S278" s="22">
        <v>297</v>
      </c>
      <c r="T278" s="22">
        <v>271</v>
      </c>
      <c r="U278" s="22">
        <v>312</v>
      </c>
      <c r="V278" s="22">
        <v>211</v>
      </c>
      <c r="W278" s="22">
        <v>162</v>
      </c>
      <c r="X278" s="22">
        <v>280</v>
      </c>
      <c r="Y278" s="22">
        <v>142</v>
      </c>
      <c r="Z278" s="22">
        <v>2665</v>
      </c>
      <c r="AA278" s="22">
        <v>690</v>
      </c>
      <c r="AB278" s="22">
        <v>649</v>
      </c>
      <c r="AC278" s="22">
        <v>617</v>
      </c>
      <c r="AD278" s="22">
        <v>563</v>
      </c>
      <c r="AE278" s="22">
        <v>312</v>
      </c>
      <c r="AF278" s="22">
        <v>434</v>
      </c>
      <c r="AG278" s="22">
        <v>139</v>
      </c>
      <c r="AH278" s="22">
        <v>526</v>
      </c>
      <c r="AI278" s="22">
        <v>309</v>
      </c>
      <c r="AJ278" s="22">
        <v>299</v>
      </c>
      <c r="AK278" s="22">
        <v>552</v>
      </c>
      <c r="AL278" s="22">
        <v>57</v>
      </c>
      <c r="AM278" s="22">
        <v>203</v>
      </c>
      <c r="AN278" s="22">
        <v>314</v>
      </c>
      <c r="AO278" s="22">
        <v>266</v>
      </c>
      <c r="AP278" s="22">
        <v>217</v>
      </c>
      <c r="AQ278" s="22">
        <v>639</v>
      </c>
    </row>
    <row r="279" spans="2:43" ht="14" thickBot="1" x14ac:dyDescent="0.35">
      <c r="B279" s="32" t="s">
        <v>132</v>
      </c>
      <c r="C279" s="22">
        <v>83</v>
      </c>
      <c r="D279" s="22">
        <v>171</v>
      </c>
      <c r="E279" s="22">
        <v>177</v>
      </c>
      <c r="F279" s="22">
        <v>284</v>
      </c>
      <c r="G279" s="22">
        <v>450</v>
      </c>
      <c r="H279" s="22">
        <v>534</v>
      </c>
      <c r="I279" s="22">
        <v>1220</v>
      </c>
      <c r="J279" s="22">
        <v>924</v>
      </c>
      <c r="K279" s="22">
        <v>527</v>
      </c>
      <c r="L279" s="22">
        <v>630</v>
      </c>
      <c r="M279" s="22">
        <v>998</v>
      </c>
      <c r="N279" s="22">
        <v>770</v>
      </c>
      <c r="O279" s="22">
        <v>563</v>
      </c>
      <c r="P279" s="22">
        <v>335</v>
      </c>
      <c r="Q279" s="22">
        <v>592</v>
      </c>
      <c r="R279" s="22">
        <v>409</v>
      </c>
      <c r="S279" s="22">
        <v>154</v>
      </c>
      <c r="T279" s="22">
        <v>54</v>
      </c>
      <c r="U279" s="22">
        <v>97</v>
      </c>
      <c r="V279" s="22">
        <v>88</v>
      </c>
      <c r="W279" s="22">
        <v>83</v>
      </c>
      <c r="X279" s="22">
        <v>92</v>
      </c>
      <c r="Y279" s="22">
        <v>70</v>
      </c>
      <c r="Z279" s="22">
        <v>338</v>
      </c>
      <c r="AA279" s="22">
        <v>192</v>
      </c>
      <c r="AB279" s="22">
        <v>155</v>
      </c>
      <c r="AC279" s="22">
        <v>150</v>
      </c>
      <c r="AD279" s="22">
        <v>182</v>
      </c>
      <c r="AE279" s="22">
        <v>166</v>
      </c>
      <c r="AF279" s="22">
        <v>130</v>
      </c>
      <c r="AG279" s="22">
        <v>116</v>
      </c>
      <c r="AH279" s="22">
        <v>439</v>
      </c>
      <c r="AI279" s="22">
        <v>292</v>
      </c>
      <c r="AJ279" s="22">
        <v>178</v>
      </c>
      <c r="AK279" s="22">
        <v>237</v>
      </c>
      <c r="AL279" s="22">
        <v>100</v>
      </c>
      <c r="AM279" s="22">
        <v>105</v>
      </c>
      <c r="AN279" s="22">
        <v>90</v>
      </c>
      <c r="AO279" s="22">
        <v>75</v>
      </c>
      <c r="AP279" s="22">
        <v>90</v>
      </c>
      <c r="AQ279" s="22">
        <v>196</v>
      </c>
    </row>
    <row r="280" spans="2:43" ht="14" thickBot="1" x14ac:dyDescent="0.35">
      <c r="B280" s="30" t="s">
        <v>134</v>
      </c>
      <c r="C280" s="24">
        <v>71781.999999999985</v>
      </c>
      <c r="D280" s="24">
        <v>157358</v>
      </c>
      <c r="E280" s="24">
        <v>182507</v>
      </c>
      <c r="F280" s="24">
        <v>236179</v>
      </c>
      <c r="G280" s="24">
        <v>308896</v>
      </c>
      <c r="H280" s="24">
        <v>536528.93332000007</v>
      </c>
      <c r="I280" s="24">
        <v>737019</v>
      </c>
      <c r="J280" s="24">
        <v>945794</v>
      </c>
      <c r="K280" s="24">
        <v>1220260.0000000005</v>
      </c>
      <c r="L280" s="24">
        <f t="shared" ref="L280:Q280" si="52">SUM(L271:L279)</f>
        <v>1246799.3999999999</v>
      </c>
      <c r="M280" s="24">
        <f t="shared" si="52"/>
        <v>1636151</v>
      </c>
      <c r="N280" s="24">
        <f t="shared" si="52"/>
        <v>1647095.7989999999</v>
      </c>
      <c r="O280" s="24">
        <f t="shared" si="52"/>
        <v>1779991</v>
      </c>
      <c r="P280" s="24">
        <f t="shared" si="52"/>
        <v>1953478</v>
      </c>
      <c r="Q280" s="24">
        <f t="shared" si="52"/>
        <v>1897838.1199999999</v>
      </c>
      <c r="R280" s="24">
        <f t="shared" ref="R280" si="53">SUM(R271:R279)</f>
        <v>1168605.1100000001</v>
      </c>
      <c r="S280" s="24">
        <v>860637.99</v>
      </c>
      <c r="T280" s="24">
        <f t="shared" ref="T280:Y280" si="54">SUM(T271:T279)</f>
        <v>701199.3</v>
      </c>
      <c r="U280" s="24">
        <f t="shared" si="54"/>
        <v>668069.80000000005</v>
      </c>
      <c r="V280" s="24">
        <f t="shared" si="54"/>
        <v>873147.3</v>
      </c>
      <c r="W280" s="24">
        <f t="shared" si="54"/>
        <v>1168784.2</v>
      </c>
      <c r="X280" s="24">
        <f t="shared" si="54"/>
        <v>1085068.9999999993</v>
      </c>
      <c r="Y280" s="24">
        <f t="shared" si="54"/>
        <v>942168</v>
      </c>
      <c r="Z280" s="24">
        <v>964626</v>
      </c>
      <c r="AA280" s="24">
        <v>689728</v>
      </c>
      <c r="AB280" s="24">
        <v>742877</v>
      </c>
      <c r="AC280" s="24">
        <v>1657171</v>
      </c>
      <c r="AD280" s="24">
        <v>1833258</v>
      </c>
      <c r="AE280" s="24">
        <v>840790</v>
      </c>
      <c r="AF280" s="24">
        <v>1770430</v>
      </c>
      <c r="AG280" s="24">
        <v>824122</v>
      </c>
      <c r="AH280" s="24">
        <v>936189</v>
      </c>
      <c r="AI280" s="24">
        <v>2391570</v>
      </c>
      <c r="AJ280" s="24">
        <v>2652688</v>
      </c>
      <c r="AK280" s="24">
        <v>2296374</v>
      </c>
      <c r="AL280" s="24">
        <v>2319825</v>
      </c>
      <c r="AM280" s="24">
        <v>2429301</v>
      </c>
      <c r="AN280" s="24">
        <v>2760118</v>
      </c>
      <c r="AO280" s="24">
        <v>3134153</v>
      </c>
      <c r="AP280" s="24">
        <v>3828445</v>
      </c>
      <c r="AQ280" s="24">
        <v>3816658</v>
      </c>
    </row>
    <row r="284" spans="2:43" ht="14" thickBot="1" x14ac:dyDescent="0.3">
      <c r="B284" s="25" t="s">
        <v>135</v>
      </c>
    </row>
    <row r="285" spans="2:43" ht="14" thickBot="1" x14ac:dyDescent="0.35">
      <c r="B285" s="23"/>
      <c r="C285" s="27" t="s">
        <v>19</v>
      </c>
      <c r="D285" s="27" t="s">
        <v>20</v>
      </c>
      <c r="E285" s="27" t="s">
        <v>51</v>
      </c>
      <c r="F285" s="27" t="s">
        <v>52</v>
      </c>
      <c r="G285" s="27" t="s">
        <v>53</v>
      </c>
      <c r="H285" s="27" t="s">
        <v>54</v>
      </c>
      <c r="I285" s="27" t="s">
        <v>55</v>
      </c>
      <c r="J285" s="27" t="s">
        <v>56</v>
      </c>
      <c r="K285" s="31" t="s">
        <v>27</v>
      </c>
      <c r="L285" s="31" t="s">
        <v>28</v>
      </c>
      <c r="M285" s="31" t="s">
        <v>29</v>
      </c>
      <c r="N285" s="31" t="s">
        <v>30</v>
      </c>
      <c r="O285" s="31" t="s">
        <v>31</v>
      </c>
      <c r="P285" s="31" t="s">
        <v>32</v>
      </c>
      <c r="Q285" s="31" t="s">
        <v>33</v>
      </c>
      <c r="R285" s="31" t="s">
        <v>34</v>
      </c>
      <c r="S285" s="31" t="s">
        <v>35</v>
      </c>
      <c r="T285" s="31" t="s">
        <v>36</v>
      </c>
      <c r="U285" s="20" t="s">
        <v>37</v>
      </c>
      <c r="V285" s="20" t="s">
        <v>38</v>
      </c>
      <c r="W285" s="20" t="s">
        <v>39</v>
      </c>
      <c r="X285" s="20" t="s">
        <v>40</v>
      </c>
      <c r="Y285" s="20" t="s">
        <v>41</v>
      </c>
      <c r="Z285" s="20" t="s">
        <v>42</v>
      </c>
      <c r="AA285" s="20" t="s">
        <v>234</v>
      </c>
      <c r="AB285" s="20" t="s">
        <v>235</v>
      </c>
      <c r="AC285" s="20" t="s">
        <v>236</v>
      </c>
      <c r="AD285" s="20" t="s">
        <v>237</v>
      </c>
      <c r="AE285" s="20" t="s">
        <v>238</v>
      </c>
      <c r="AF285" s="20" t="s">
        <v>239</v>
      </c>
      <c r="AG285" s="20" t="s">
        <v>279</v>
      </c>
      <c r="AH285" s="20" t="s">
        <v>280</v>
      </c>
      <c r="AI285" s="20" t="s">
        <v>281</v>
      </c>
      <c r="AJ285" s="20" t="s">
        <v>282</v>
      </c>
      <c r="AK285" s="20" t="s">
        <v>283</v>
      </c>
      <c r="AL285" s="20" t="s">
        <v>284</v>
      </c>
      <c r="AM285" s="20" t="s">
        <v>286</v>
      </c>
      <c r="AN285" s="20" t="s">
        <v>287</v>
      </c>
      <c r="AO285" s="20" t="s">
        <v>288</v>
      </c>
      <c r="AP285" s="20" t="s">
        <v>293</v>
      </c>
      <c r="AQ285" s="20" t="s">
        <v>296</v>
      </c>
    </row>
    <row r="286" spans="2:43" ht="13.5" x14ac:dyDescent="0.3">
      <c r="B286" s="32" t="s">
        <v>136</v>
      </c>
      <c r="C286" s="22">
        <v>35351038.269999996</v>
      </c>
      <c r="D286" s="22">
        <v>38983637.169999994</v>
      </c>
      <c r="E286" s="22">
        <v>46515425.229999997</v>
      </c>
      <c r="F286" s="22">
        <v>63288458.93</v>
      </c>
      <c r="G286" s="22">
        <v>77561621.790000007</v>
      </c>
      <c r="H286" s="22">
        <v>120392731.35016209</v>
      </c>
      <c r="I286" s="22">
        <v>149111306.62</v>
      </c>
      <c r="J286" s="22">
        <v>187700118.56</v>
      </c>
      <c r="K286" s="22">
        <v>232177408.41000023</v>
      </c>
      <c r="L286" s="22">
        <v>282789693.02999997</v>
      </c>
      <c r="M286" s="22">
        <v>337563784.10000002</v>
      </c>
      <c r="N286" s="22">
        <v>294981908.39999998</v>
      </c>
      <c r="O286" s="22">
        <v>327345796</v>
      </c>
      <c r="P286" s="22">
        <v>370620509</v>
      </c>
      <c r="Q286" s="22">
        <v>409826626.72999996</v>
      </c>
      <c r="R286" s="22">
        <v>316437182.22000003</v>
      </c>
      <c r="S286" s="22">
        <v>263944228.19999999</v>
      </c>
      <c r="T286" s="22">
        <v>226006168.32999998</v>
      </c>
      <c r="U286" s="22">
        <v>230588627.07000002</v>
      </c>
      <c r="V286" s="22">
        <v>294681667.41000003</v>
      </c>
      <c r="W286" s="22">
        <v>367742244.43000001</v>
      </c>
      <c r="X286" s="22">
        <v>369165537.81599998</v>
      </c>
      <c r="Y286" s="22">
        <v>351430847</v>
      </c>
      <c r="Z286" s="22">
        <v>335911949.13999999</v>
      </c>
      <c r="AA286" s="22">
        <v>290710787.06</v>
      </c>
      <c r="AB286" s="22">
        <v>293865337.05000001</v>
      </c>
      <c r="AC286" s="22">
        <v>653266564.96000004</v>
      </c>
      <c r="AD286" s="22">
        <v>784836836.42999995</v>
      </c>
      <c r="AE286" s="22">
        <v>336921600.29000002</v>
      </c>
      <c r="AF286" s="22">
        <v>913071649.62999988</v>
      </c>
      <c r="AG286" s="22">
        <v>361782062.76000005</v>
      </c>
      <c r="AH286" s="22">
        <v>397083533.95000005</v>
      </c>
      <c r="AI286" s="22">
        <v>1096541846.97</v>
      </c>
      <c r="AJ286" s="22">
        <v>1054410394.11</v>
      </c>
      <c r="AK286" s="22">
        <v>935956180.54999995</v>
      </c>
      <c r="AL286" s="22">
        <v>958356715.26999998</v>
      </c>
      <c r="AM286" s="22">
        <v>927429209.85688996</v>
      </c>
      <c r="AN286" s="22">
        <v>946796765.37099993</v>
      </c>
      <c r="AO286" s="22">
        <v>1055372231.73</v>
      </c>
      <c r="AP286" s="22">
        <v>1114695488.7530422</v>
      </c>
      <c r="AQ286" s="22">
        <v>1098191844.1399999</v>
      </c>
    </row>
    <row r="287" spans="2:43" ht="13.5" x14ac:dyDescent="0.3">
      <c r="B287" s="32" t="s">
        <v>137</v>
      </c>
      <c r="C287" s="22">
        <v>42716114.640000001</v>
      </c>
      <c r="D287" s="22">
        <v>42352053.210000008</v>
      </c>
      <c r="E287" s="22">
        <v>41524669.370000005</v>
      </c>
      <c r="F287" s="22">
        <v>40280837.840000018</v>
      </c>
      <c r="G287" s="22">
        <v>54145341.480000004</v>
      </c>
      <c r="H287" s="22">
        <v>43614421.009840332</v>
      </c>
      <c r="I287" s="22">
        <v>50136183.219999991</v>
      </c>
      <c r="J287" s="22">
        <v>63335935.410000019</v>
      </c>
      <c r="K287" s="22">
        <v>97596038.409999982</v>
      </c>
      <c r="L287" s="22">
        <v>99346739.439999998</v>
      </c>
      <c r="M287" s="22">
        <v>132697944.38</v>
      </c>
      <c r="N287" s="22">
        <v>140275265.34</v>
      </c>
      <c r="O287" s="22">
        <v>151958517</v>
      </c>
      <c r="P287" s="22">
        <v>131783149</v>
      </c>
      <c r="Q287" s="22">
        <v>114135955.40000001</v>
      </c>
      <c r="R287" s="22">
        <v>123053380.09999999</v>
      </c>
      <c r="S287" s="22">
        <v>146720800.80000001</v>
      </c>
      <c r="T287" s="22">
        <v>106647353.90000001</v>
      </c>
      <c r="U287" s="22">
        <v>130403163.30000001</v>
      </c>
      <c r="V287" s="22">
        <v>174821666.5</v>
      </c>
      <c r="W287" s="22">
        <v>221998322.13</v>
      </c>
      <c r="X287" s="22">
        <v>246418274.45410573</v>
      </c>
      <c r="Y287" s="22">
        <v>302869684.50999999</v>
      </c>
      <c r="Z287" s="22">
        <v>417376071.88</v>
      </c>
      <c r="AA287" s="22">
        <v>380461425.43000001</v>
      </c>
      <c r="AB287" s="22">
        <v>443445202.50999999</v>
      </c>
      <c r="AC287" s="22">
        <v>476645926.52999997</v>
      </c>
      <c r="AD287" s="22">
        <v>509804762.03999996</v>
      </c>
      <c r="AE287" s="22">
        <v>485981867.15000004</v>
      </c>
      <c r="AF287" s="22">
        <v>567927188.49000001</v>
      </c>
      <c r="AG287" s="22">
        <v>488838975.89999998</v>
      </c>
      <c r="AH287" s="22">
        <v>526077747.60000002</v>
      </c>
      <c r="AI287" s="22">
        <v>886780477.59000003</v>
      </c>
      <c r="AJ287" s="22">
        <v>906413906.84000003</v>
      </c>
      <c r="AK287" s="22">
        <v>962657952.01999998</v>
      </c>
      <c r="AL287" s="22">
        <v>1048171016.14</v>
      </c>
      <c r="AM287" s="22">
        <v>1063488916.1436037</v>
      </c>
      <c r="AN287" s="22">
        <v>1062273793.5910001</v>
      </c>
      <c r="AO287" s="22">
        <v>1161794254.8199999</v>
      </c>
      <c r="AP287" s="22">
        <v>1194541127.95</v>
      </c>
      <c r="AQ287" s="22">
        <v>1236285894.8800001</v>
      </c>
    </row>
    <row r="288" spans="2:43" ht="13.5" x14ac:dyDescent="0.3">
      <c r="B288" s="32" t="s">
        <v>138</v>
      </c>
      <c r="C288" s="22">
        <v>58208548.569999993</v>
      </c>
      <c r="D288" s="22">
        <v>74024231</v>
      </c>
      <c r="E288" s="22">
        <v>60103436.950000003</v>
      </c>
      <c r="F288" s="22">
        <v>62412843.119999908</v>
      </c>
      <c r="G288" s="22">
        <v>74957784.789999992</v>
      </c>
      <c r="H288" s="22">
        <v>64222692.082497559</v>
      </c>
      <c r="I288" s="22">
        <v>78751755.489999995</v>
      </c>
      <c r="J288" s="22">
        <v>69087319.779999912</v>
      </c>
      <c r="K288" s="22">
        <v>87085709.63000001</v>
      </c>
      <c r="L288" s="22">
        <v>94884736.099999994</v>
      </c>
      <c r="M288" s="22">
        <v>97352405.400000006</v>
      </c>
      <c r="N288" s="22">
        <v>150893720.69999999</v>
      </c>
      <c r="O288" s="22">
        <v>98066371</v>
      </c>
      <c r="P288" s="22">
        <v>65033060</v>
      </c>
      <c r="Q288" s="22">
        <v>116670898.09999999</v>
      </c>
      <c r="R288" s="22">
        <v>95381625.599999994</v>
      </c>
      <c r="S288" s="22">
        <v>93644274.200000003</v>
      </c>
      <c r="T288" s="22">
        <v>88237990.599999994</v>
      </c>
      <c r="U288" s="22">
        <v>123925075.2</v>
      </c>
      <c r="V288" s="22">
        <v>167335702.30000001</v>
      </c>
      <c r="W288" s="22">
        <v>199682645.46000001</v>
      </c>
      <c r="X288" s="22">
        <v>224556913.16799995</v>
      </c>
      <c r="Y288" s="22">
        <v>257018444.06</v>
      </c>
      <c r="Z288" s="22">
        <v>385199508.27999997</v>
      </c>
      <c r="AA288" s="22">
        <v>424634220.74000001</v>
      </c>
      <c r="AB288" s="22">
        <v>495065529.93000001</v>
      </c>
      <c r="AC288" s="22">
        <v>554170057.06999993</v>
      </c>
      <c r="AD288" s="22">
        <v>696809669.5</v>
      </c>
      <c r="AE288" s="22">
        <v>736128993.84000003</v>
      </c>
      <c r="AF288" s="22">
        <v>935672832.94000006</v>
      </c>
      <c r="AG288" s="22">
        <v>793196338.18000007</v>
      </c>
      <c r="AH288" s="22">
        <v>1051663365.85</v>
      </c>
      <c r="AI288" s="22">
        <v>1373682457.0799999</v>
      </c>
      <c r="AJ288" s="22">
        <v>1378785037.2</v>
      </c>
      <c r="AK288" s="22">
        <v>1482444597.0799999</v>
      </c>
      <c r="AL288" s="22">
        <v>1564832865.3499999</v>
      </c>
      <c r="AM288" s="22">
        <v>1479411632.1455066</v>
      </c>
      <c r="AN288" s="22">
        <v>1466909753.3073964</v>
      </c>
      <c r="AO288" s="22">
        <v>1635356430.54</v>
      </c>
      <c r="AP288" s="22">
        <v>1620972364.73</v>
      </c>
      <c r="AQ288" s="22">
        <v>1666953469.6600001</v>
      </c>
    </row>
    <row r="289" spans="2:43" ht="13.5" x14ac:dyDescent="0.3">
      <c r="B289" s="32" t="s">
        <v>139</v>
      </c>
      <c r="C289" s="22">
        <v>229023818.53000003</v>
      </c>
      <c r="D289" s="22">
        <v>328793009.95999998</v>
      </c>
      <c r="E289" s="22">
        <v>281543097.22000003</v>
      </c>
      <c r="F289" s="22">
        <v>306153359.32475007</v>
      </c>
      <c r="G289" s="22">
        <v>316284529.57999998</v>
      </c>
      <c r="H289" s="22">
        <v>484400933.78000003</v>
      </c>
      <c r="I289" s="22">
        <v>587412800.67224991</v>
      </c>
      <c r="J289" s="22">
        <v>574401344.810251</v>
      </c>
      <c r="K289" s="22">
        <v>560265979.46000004</v>
      </c>
      <c r="L289" s="22">
        <v>657107943.10000002</v>
      </c>
      <c r="M289" s="22">
        <v>611871973</v>
      </c>
      <c r="N289" s="22">
        <v>645166614.29999995</v>
      </c>
      <c r="O289" s="22">
        <v>498316864</v>
      </c>
      <c r="P289" s="22">
        <v>299813517</v>
      </c>
      <c r="Q289" s="22">
        <v>482393394.27999997</v>
      </c>
      <c r="R289" s="22">
        <v>241179328</v>
      </c>
      <c r="S289" s="22">
        <v>261717946</v>
      </c>
      <c r="T289" s="22">
        <v>165232943</v>
      </c>
      <c r="U289" s="22">
        <v>361316526.5</v>
      </c>
      <c r="V289" s="22">
        <v>342199653.73000002</v>
      </c>
      <c r="W289" s="22">
        <v>496963139.84000003</v>
      </c>
      <c r="X289" s="22">
        <v>522809208.86700088</v>
      </c>
      <c r="Y289" s="22">
        <v>246614237.00999999</v>
      </c>
      <c r="Z289" s="22">
        <v>509563388.26000005</v>
      </c>
      <c r="AA289" s="22">
        <v>775822446.05999994</v>
      </c>
      <c r="AB289" s="22">
        <v>856892319.78000009</v>
      </c>
      <c r="AC289" s="22">
        <v>924082777.1500001</v>
      </c>
      <c r="AD289" s="22">
        <v>1057316488.23</v>
      </c>
      <c r="AE289" s="22">
        <v>1065257920.17</v>
      </c>
      <c r="AF289" s="22">
        <v>1210250877.8099999</v>
      </c>
      <c r="AG289" s="22">
        <v>1211028565.71</v>
      </c>
      <c r="AH289" s="22">
        <v>1871860866.6300001</v>
      </c>
      <c r="AI289" s="22">
        <v>2269091072.6499996</v>
      </c>
      <c r="AJ289" s="22">
        <v>2328440457.4699998</v>
      </c>
      <c r="AK289" s="22">
        <v>2672902552.46</v>
      </c>
      <c r="AL289" s="22">
        <v>3317377995.5999999</v>
      </c>
      <c r="AM289" s="22">
        <v>3674363082.11375</v>
      </c>
      <c r="AN289" s="22">
        <v>3985964552.0280094</v>
      </c>
      <c r="AO289" s="22">
        <v>4908711284.1900005</v>
      </c>
      <c r="AP289" s="22">
        <v>5918774940.1845551</v>
      </c>
      <c r="AQ289" s="22">
        <v>5794675116.1700001</v>
      </c>
    </row>
    <row r="290" spans="2:43" ht="14" thickBot="1" x14ac:dyDescent="0.35">
      <c r="B290" s="32" t="s">
        <v>140</v>
      </c>
      <c r="C290" s="22">
        <v>171122942.35415</v>
      </c>
      <c r="D290" s="22">
        <v>211887981.28750002</v>
      </c>
      <c r="E290" s="22">
        <v>231277400.25113997</v>
      </c>
      <c r="F290" s="22">
        <v>267292607.91500002</v>
      </c>
      <c r="G290" s="22">
        <v>236846338.17399999</v>
      </c>
      <c r="H290" s="22">
        <v>453710277.54499996</v>
      </c>
      <c r="I290" s="22">
        <v>683446413.34574997</v>
      </c>
      <c r="J290" s="22">
        <v>706186806.57149935</v>
      </c>
      <c r="K290" s="22">
        <v>667228949.18774998</v>
      </c>
      <c r="L290" s="22">
        <v>912268610</v>
      </c>
      <c r="M290" s="22">
        <v>1092580590</v>
      </c>
      <c r="N290" s="22">
        <v>835607694.29999995</v>
      </c>
      <c r="O290" s="22">
        <v>615215615</v>
      </c>
      <c r="P290" s="22">
        <v>753926494</v>
      </c>
      <c r="Q290" s="22">
        <v>727871087</v>
      </c>
      <c r="R290" s="22">
        <v>559262433</v>
      </c>
      <c r="S290" s="22">
        <v>487655427</v>
      </c>
      <c r="T290" s="22">
        <v>407973987</v>
      </c>
      <c r="U290" s="22">
        <v>532400068.19999999</v>
      </c>
      <c r="V290" s="22">
        <v>691080572</v>
      </c>
      <c r="W290" s="22">
        <v>727304179.83000004</v>
      </c>
      <c r="X290" s="22">
        <v>894527424.30159974</v>
      </c>
      <c r="Y290" s="22">
        <v>657828838.38999999</v>
      </c>
      <c r="Z290" s="22">
        <v>1176019731.6299999</v>
      </c>
      <c r="AA290" s="22">
        <v>1097613174.48</v>
      </c>
      <c r="AB290" s="22">
        <v>1367122880.02</v>
      </c>
      <c r="AC290" s="22">
        <v>1737967264.7</v>
      </c>
      <c r="AD290" s="22">
        <v>1891960156.6300001</v>
      </c>
      <c r="AE290" s="22">
        <v>2074469021.6772201</v>
      </c>
      <c r="AF290" s="22">
        <v>1964107556.2000003</v>
      </c>
      <c r="AG290" s="22">
        <v>2091264980.4699998</v>
      </c>
      <c r="AH290" s="22">
        <v>2198916170.3999996</v>
      </c>
      <c r="AI290" s="22">
        <v>2279604145.1599998</v>
      </c>
      <c r="AJ290" s="22">
        <v>2420766670.9200001</v>
      </c>
      <c r="AK290" s="22">
        <v>1272585156.4400001</v>
      </c>
      <c r="AL290" s="22">
        <v>1784221216.6500001</v>
      </c>
      <c r="AM290" s="22">
        <v>1665904085.9102983</v>
      </c>
      <c r="AN290" s="22">
        <v>2123357050.9014983</v>
      </c>
      <c r="AO290" s="22">
        <v>2176106474.9000001</v>
      </c>
      <c r="AP290" s="22">
        <v>2410930875.5935316</v>
      </c>
      <c r="AQ290" s="22">
        <v>2057828108.3699999</v>
      </c>
    </row>
    <row r="291" spans="2:43" ht="14" thickBot="1" x14ac:dyDescent="0.35">
      <c r="B291" s="30" t="s">
        <v>48</v>
      </c>
      <c r="C291" s="24">
        <v>536422462.36414999</v>
      </c>
      <c r="D291" s="24">
        <v>696040912.62750006</v>
      </c>
      <c r="E291" s="24">
        <v>660964029.02113998</v>
      </c>
      <c r="F291" s="24">
        <v>739428107.12975001</v>
      </c>
      <c r="G291" s="24">
        <v>759795615.81400001</v>
      </c>
      <c r="H291" s="24">
        <v>1166341055.7674999</v>
      </c>
      <c r="I291" s="24">
        <v>1548858459.348</v>
      </c>
      <c r="J291" s="24">
        <v>1600711525.1317503</v>
      </c>
      <c r="K291" s="24">
        <v>1644354085.0977502</v>
      </c>
      <c r="L291" s="24">
        <f t="shared" ref="L291:Q291" si="55">SUM(L286:L290)</f>
        <v>2046397721.6700001</v>
      </c>
      <c r="M291" s="24">
        <f t="shared" si="55"/>
        <v>2272066696.8800001</v>
      </c>
      <c r="N291" s="24">
        <f t="shared" si="55"/>
        <v>2066925203.04</v>
      </c>
      <c r="O291" s="24">
        <f t="shared" si="55"/>
        <v>1690903163</v>
      </c>
      <c r="P291" s="24">
        <f t="shared" si="55"/>
        <v>1621176729</v>
      </c>
      <c r="Q291" s="24">
        <f t="shared" si="55"/>
        <v>1850897961.51</v>
      </c>
      <c r="R291" s="24">
        <f t="shared" ref="R291" si="56">SUM(R286:R290)</f>
        <v>1335313948.9200001</v>
      </c>
      <c r="S291" s="24">
        <v>1253682676.2</v>
      </c>
      <c r="T291" s="24">
        <f t="shared" ref="T291:Y291" si="57">SUM(T286:T290)</f>
        <v>994098442.83000004</v>
      </c>
      <c r="U291" s="24">
        <f t="shared" si="57"/>
        <v>1378633460.27</v>
      </c>
      <c r="V291" s="24">
        <f t="shared" si="57"/>
        <v>1670119261.9400001</v>
      </c>
      <c r="W291" s="24">
        <f t="shared" si="57"/>
        <v>2013690531.6900001</v>
      </c>
      <c r="X291" s="24">
        <f t="shared" si="57"/>
        <v>2257477358.6067066</v>
      </c>
      <c r="Y291" s="24">
        <f t="shared" si="57"/>
        <v>1815762050.9699998</v>
      </c>
      <c r="Z291" s="24">
        <v>2824070649.1899996</v>
      </c>
      <c r="AA291" s="24">
        <v>2969242053.77</v>
      </c>
      <c r="AB291" s="24">
        <v>3456391269.2899995</v>
      </c>
      <c r="AC291" s="24">
        <v>4346132590.4099998</v>
      </c>
      <c r="AD291" s="24">
        <v>4940727912.8299999</v>
      </c>
      <c r="AE291" s="24">
        <v>4698759403.1272202</v>
      </c>
      <c r="AF291" s="24">
        <v>5591030105.0699978</v>
      </c>
      <c r="AG291" s="24">
        <v>4946110923.0200005</v>
      </c>
      <c r="AH291" s="24">
        <v>6045601684.4300003</v>
      </c>
      <c r="AI291" s="24">
        <v>7905699999.4500017</v>
      </c>
      <c r="AJ291" s="24">
        <v>8088816466.54</v>
      </c>
      <c r="AK291" s="24">
        <v>7326546438.5500002</v>
      </c>
      <c r="AL291" s="24">
        <v>8672959809.0099983</v>
      </c>
      <c r="AM291" s="24">
        <v>8810596926.1700497</v>
      </c>
      <c r="AN291" s="24">
        <v>9585301915.198904</v>
      </c>
      <c r="AO291" s="24">
        <v>10937340676.18</v>
      </c>
      <c r="AP291" s="24">
        <v>12259914797.211128</v>
      </c>
      <c r="AQ291" s="24">
        <v>11853934433.220001</v>
      </c>
    </row>
    <row r="295" spans="2:43" ht="14" thickBot="1" x14ac:dyDescent="0.3">
      <c r="B295" s="25" t="s">
        <v>141</v>
      </c>
    </row>
    <row r="296" spans="2:43" ht="14" thickBot="1" x14ac:dyDescent="0.35">
      <c r="B296" s="23"/>
      <c r="C296" s="27" t="s">
        <v>19</v>
      </c>
      <c r="D296" s="27" t="s">
        <v>20</v>
      </c>
      <c r="E296" s="27" t="s">
        <v>51</v>
      </c>
      <c r="F296" s="27" t="s">
        <v>52</v>
      </c>
      <c r="G296" s="27" t="s">
        <v>53</v>
      </c>
      <c r="H296" s="27" t="s">
        <v>54</v>
      </c>
      <c r="I296" s="27" t="s">
        <v>55</v>
      </c>
      <c r="J296" s="27" t="s">
        <v>56</v>
      </c>
      <c r="K296" s="31" t="s">
        <v>27</v>
      </c>
      <c r="L296" s="31" t="s">
        <v>28</v>
      </c>
      <c r="M296" s="31" t="s">
        <v>29</v>
      </c>
      <c r="N296" s="31" t="s">
        <v>30</v>
      </c>
      <c r="O296" s="31" t="s">
        <v>31</v>
      </c>
      <c r="P296" s="31" t="s">
        <v>32</v>
      </c>
      <c r="Q296" s="31" t="s">
        <v>33</v>
      </c>
      <c r="R296" s="31" t="s">
        <v>34</v>
      </c>
      <c r="S296" s="31" t="s">
        <v>35</v>
      </c>
      <c r="T296" s="31" t="s">
        <v>36</v>
      </c>
      <c r="U296" s="20" t="s">
        <v>37</v>
      </c>
      <c r="V296" s="20" t="s">
        <v>38</v>
      </c>
      <c r="W296" s="20" t="s">
        <v>39</v>
      </c>
      <c r="X296" s="20" t="s">
        <v>40</v>
      </c>
      <c r="Y296" s="20" t="s">
        <v>41</v>
      </c>
      <c r="Z296" s="20" t="s">
        <v>42</v>
      </c>
      <c r="AA296" s="20" t="s">
        <v>234</v>
      </c>
      <c r="AB296" s="20" t="s">
        <v>235</v>
      </c>
      <c r="AC296" s="20" t="s">
        <v>236</v>
      </c>
      <c r="AD296" s="20" t="s">
        <v>237</v>
      </c>
      <c r="AE296" s="20" t="s">
        <v>238</v>
      </c>
      <c r="AF296" s="20" t="s">
        <v>239</v>
      </c>
      <c r="AG296" s="20" t="s">
        <v>279</v>
      </c>
      <c r="AH296" s="20" t="s">
        <v>280</v>
      </c>
      <c r="AI296" s="20" t="s">
        <v>281</v>
      </c>
      <c r="AJ296" s="20" t="s">
        <v>282</v>
      </c>
      <c r="AK296" s="20" t="s">
        <v>283</v>
      </c>
      <c r="AL296" s="20" t="s">
        <v>284</v>
      </c>
      <c r="AM296" s="20" t="s">
        <v>286</v>
      </c>
      <c r="AN296" s="20" t="s">
        <v>287</v>
      </c>
      <c r="AO296" s="20" t="s">
        <v>288</v>
      </c>
      <c r="AP296" s="20" t="s">
        <v>293</v>
      </c>
      <c r="AQ296" s="20" t="s">
        <v>296</v>
      </c>
    </row>
    <row r="297" spans="2:43" ht="13.5" x14ac:dyDescent="0.3">
      <c r="B297" s="32" t="s">
        <v>136</v>
      </c>
      <c r="C297" s="22">
        <v>42937</v>
      </c>
      <c r="D297" s="22">
        <v>115549</v>
      </c>
      <c r="E297" s="22">
        <v>145242</v>
      </c>
      <c r="F297" s="22">
        <v>194970</v>
      </c>
      <c r="G297" s="22">
        <v>263844</v>
      </c>
      <c r="H297" s="22">
        <v>485400</v>
      </c>
      <c r="I297" s="22">
        <v>678607</v>
      </c>
      <c r="J297" s="22">
        <v>884722</v>
      </c>
      <c r="K297" s="22">
        <v>1146727</v>
      </c>
      <c r="L297" s="22">
        <v>1166659</v>
      </c>
      <c r="M297" s="22">
        <v>1547739</v>
      </c>
      <c r="N297" s="22">
        <v>1559404</v>
      </c>
      <c r="O297" s="22">
        <v>1690838</v>
      </c>
      <c r="P297" s="22">
        <v>1865076</v>
      </c>
      <c r="Q297" s="22">
        <v>1817766</v>
      </c>
      <c r="R297" s="22">
        <v>1098954</v>
      </c>
      <c r="S297" s="22">
        <v>785595</v>
      </c>
      <c r="T297" s="22">
        <v>639225</v>
      </c>
      <c r="U297" s="22">
        <v>587007</v>
      </c>
      <c r="V297" s="22">
        <v>759639</v>
      </c>
      <c r="W297" s="22">
        <v>1035010</v>
      </c>
      <c r="X297" s="22">
        <v>935420</v>
      </c>
      <c r="Y297" s="22">
        <v>774010</v>
      </c>
      <c r="Z297" s="22">
        <v>738902.14</v>
      </c>
      <c r="AA297" s="22">
        <v>455748</v>
      </c>
      <c r="AB297" s="22">
        <v>485701</v>
      </c>
      <c r="AC297" s="22">
        <v>1366545</v>
      </c>
      <c r="AD297" s="22">
        <v>1502290</v>
      </c>
      <c r="AE297" s="22">
        <v>516366</v>
      </c>
      <c r="AF297" s="22">
        <v>1366079</v>
      </c>
      <c r="AG297" s="22">
        <v>471270</v>
      </c>
      <c r="AH297" s="22">
        <v>506843</v>
      </c>
      <c r="AI297" s="22">
        <v>1779982</v>
      </c>
      <c r="AJ297" s="22">
        <v>1906484.74</v>
      </c>
      <c r="AK297" s="22">
        <v>1627214</v>
      </c>
      <c r="AL297" s="22">
        <v>1636809</v>
      </c>
      <c r="AM297" s="22">
        <v>1685201</v>
      </c>
      <c r="AN297" s="22">
        <v>2006402</v>
      </c>
      <c r="AO297" s="22">
        <v>2288539</v>
      </c>
      <c r="AP297" s="22">
        <v>2935521</v>
      </c>
      <c r="AQ297" s="22">
        <v>2917297</v>
      </c>
    </row>
    <row r="298" spans="2:43" ht="13.5" x14ac:dyDescent="0.3">
      <c r="B298" s="32" t="s">
        <v>137</v>
      </c>
      <c r="C298" s="22">
        <v>7851</v>
      </c>
      <c r="D298" s="22">
        <v>13010</v>
      </c>
      <c r="E298" s="22">
        <v>11980</v>
      </c>
      <c r="F298" s="22">
        <v>12729</v>
      </c>
      <c r="G298" s="22">
        <v>17526</v>
      </c>
      <c r="H298" s="22">
        <v>14645.82141</v>
      </c>
      <c r="I298" s="22">
        <v>15637</v>
      </c>
      <c r="J298" s="22">
        <v>20242</v>
      </c>
      <c r="K298" s="22">
        <v>31527</v>
      </c>
      <c r="L298" s="22">
        <v>30539</v>
      </c>
      <c r="M298" s="22">
        <v>36990</v>
      </c>
      <c r="N298" s="22">
        <v>36479</v>
      </c>
      <c r="O298" s="22">
        <v>47511</v>
      </c>
      <c r="P298" s="22">
        <v>59869</v>
      </c>
      <c r="Q298" s="22">
        <v>35537</v>
      </c>
      <c r="R298" s="22">
        <v>40038</v>
      </c>
      <c r="S298" s="22">
        <v>43943</v>
      </c>
      <c r="T298" s="22">
        <v>34427</v>
      </c>
      <c r="U298" s="22">
        <v>39384</v>
      </c>
      <c r="V298" s="22">
        <v>54660</v>
      </c>
      <c r="W298" s="22">
        <v>68589.649999999994</v>
      </c>
      <c r="X298" s="22">
        <v>80408</v>
      </c>
      <c r="Y298" s="22">
        <v>102649</v>
      </c>
      <c r="Z298" s="22">
        <v>123015.2</v>
      </c>
      <c r="AA298" s="22">
        <v>117756</v>
      </c>
      <c r="AB298" s="22">
        <v>133383</v>
      </c>
      <c r="AC298" s="22">
        <v>145582</v>
      </c>
      <c r="AD298" s="22">
        <v>157226</v>
      </c>
      <c r="AE298" s="22">
        <v>143400</v>
      </c>
      <c r="AF298" s="22">
        <v>186767</v>
      </c>
      <c r="AG298" s="22">
        <v>156650</v>
      </c>
      <c r="AH298" s="22">
        <v>168794</v>
      </c>
      <c r="AI298" s="22">
        <v>296857</v>
      </c>
      <c r="AJ298" s="22">
        <v>291123.59999999998</v>
      </c>
      <c r="AK298" s="22">
        <v>307924</v>
      </c>
      <c r="AL298" s="22">
        <v>329137</v>
      </c>
      <c r="AM298" s="22">
        <v>342299</v>
      </c>
      <c r="AN298" s="22">
        <v>336002</v>
      </c>
      <c r="AO298" s="22">
        <v>360708</v>
      </c>
      <c r="AP298" s="22">
        <v>371092</v>
      </c>
      <c r="AQ298" s="22">
        <v>377309</v>
      </c>
    </row>
    <row r="299" spans="2:43" ht="13.5" x14ac:dyDescent="0.3">
      <c r="B299" s="32" t="s">
        <v>138</v>
      </c>
      <c r="C299" s="22">
        <v>9044</v>
      </c>
      <c r="D299" s="22">
        <v>10243</v>
      </c>
      <c r="E299" s="22">
        <v>8261</v>
      </c>
      <c r="F299" s="22">
        <v>9101</v>
      </c>
      <c r="G299" s="22">
        <v>10110</v>
      </c>
      <c r="H299" s="22">
        <v>9255.9244899999994</v>
      </c>
      <c r="I299" s="22">
        <v>10190</v>
      </c>
      <c r="J299" s="22">
        <v>9831</v>
      </c>
      <c r="K299" s="22">
        <v>11648</v>
      </c>
      <c r="L299" s="22">
        <v>12772</v>
      </c>
      <c r="M299" s="22">
        <v>13345</v>
      </c>
      <c r="N299" s="22">
        <v>15859</v>
      </c>
      <c r="O299" s="22">
        <v>13649</v>
      </c>
      <c r="P299" s="22">
        <v>9192</v>
      </c>
      <c r="Q299" s="22">
        <v>14588</v>
      </c>
      <c r="R299" s="22">
        <v>11768</v>
      </c>
      <c r="S299" s="22">
        <v>11755</v>
      </c>
      <c r="T299" s="22">
        <v>11173</v>
      </c>
      <c r="U299" s="22">
        <v>20152</v>
      </c>
      <c r="V299" s="22">
        <v>29878</v>
      </c>
      <c r="W299" s="22">
        <v>33185.35</v>
      </c>
      <c r="X299" s="22">
        <v>37141</v>
      </c>
      <c r="Y299" s="22">
        <v>40669</v>
      </c>
      <c r="Z299" s="22">
        <v>58120.86</v>
      </c>
      <c r="AA299" s="22">
        <v>63202</v>
      </c>
      <c r="AB299" s="22">
        <v>69006</v>
      </c>
      <c r="AC299" s="22">
        <v>78983</v>
      </c>
      <c r="AD299" s="22">
        <v>97898</v>
      </c>
      <c r="AE299" s="22">
        <v>101498</v>
      </c>
      <c r="AF299" s="22">
        <v>131833</v>
      </c>
      <c r="AG299" s="22">
        <v>112982</v>
      </c>
      <c r="AH299" s="22">
        <v>142896</v>
      </c>
      <c r="AI299" s="22">
        <v>176490</v>
      </c>
      <c r="AJ299" s="22">
        <v>178458.36</v>
      </c>
      <c r="AK299" s="22">
        <v>197354</v>
      </c>
      <c r="AL299" s="22">
        <v>208160</v>
      </c>
      <c r="AM299" s="22">
        <v>189322</v>
      </c>
      <c r="AN299" s="22">
        <v>189788</v>
      </c>
      <c r="AO299" s="22">
        <v>210604</v>
      </c>
      <c r="AP299" s="22">
        <v>208619</v>
      </c>
      <c r="AQ299" s="22">
        <v>216197</v>
      </c>
    </row>
    <row r="300" spans="2:43" ht="13.5" x14ac:dyDescent="0.3">
      <c r="B300" s="32" t="s">
        <v>139</v>
      </c>
      <c r="C300" s="22">
        <v>10123</v>
      </c>
      <c r="D300" s="22">
        <v>15923</v>
      </c>
      <c r="E300" s="22">
        <v>14126</v>
      </c>
      <c r="F300" s="22">
        <v>15498</v>
      </c>
      <c r="G300" s="22">
        <v>15023</v>
      </c>
      <c r="H300" s="22">
        <v>22599.86076</v>
      </c>
      <c r="I300" s="22">
        <v>24781</v>
      </c>
      <c r="J300" s="22">
        <v>23965</v>
      </c>
      <c r="K300" s="22">
        <v>23501</v>
      </c>
      <c r="L300" s="22">
        <v>26832</v>
      </c>
      <c r="M300" s="22">
        <v>26228</v>
      </c>
      <c r="N300" s="22">
        <v>26549</v>
      </c>
      <c r="O300" s="22">
        <v>21077</v>
      </c>
      <c r="P300" s="22">
        <v>10890</v>
      </c>
      <c r="Q300" s="22">
        <v>21266</v>
      </c>
      <c r="R300" s="22">
        <v>9585</v>
      </c>
      <c r="S300" s="22">
        <v>11704</v>
      </c>
      <c r="T300" s="22">
        <v>7477</v>
      </c>
      <c r="U300" s="22">
        <v>16058</v>
      </c>
      <c r="V300" s="22">
        <v>14962</v>
      </c>
      <c r="W300" s="22">
        <v>21096</v>
      </c>
      <c r="X300" s="22">
        <v>22423</v>
      </c>
      <c r="Y300" s="22">
        <v>12154</v>
      </c>
      <c r="Z300" s="22">
        <v>26745.8</v>
      </c>
      <c r="AA300" s="22">
        <v>38860</v>
      </c>
      <c r="AB300" s="22">
        <v>41867</v>
      </c>
      <c r="AC300" s="22">
        <v>49865</v>
      </c>
      <c r="AD300" s="22">
        <v>57629</v>
      </c>
      <c r="AE300" s="22">
        <v>60859</v>
      </c>
      <c r="AF300" s="22">
        <v>68088</v>
      </c>
      <c r="AG300" s="22">
        <v>65662</v>
      </c>
      <c r="AH300" s="22">
        <v>97772</v>
      </c>
      <c r="AI300" s="22">
        <v>117378</v>
      </c>
      <c r="AJ300" s="22">
        <v>124115.26000000001</v>
      </c>
      <c r="AK300" s="22">
        <v>147546</v>
      </c>
      <c r="AL300" s="22">
        <v>178396</v>
      </c>
      <c r="AM300" s="22">
        <v>200014</v>
      </c>
      <c r="AN300" s="22">
        <v>212210</v>
      </c>
      <c r="AO300" s="22">
        <v>255049</v>
      </c>
      <c r="AP300" s="22">
        <v>295000</v>
      </c>
      <c r="AQ300" s="22">
        <v>290607</v>
      </c>
    </row>
    <row r="301" spans="2:43" ht="14" thickBot="1" x14ac:dyDescent="0.35">
      <c r="B301" s="32" t="s">
        <v>140</v>
      </c>
      <c r="C301" s="22">
        <v>1827</v>
      </c>
      <c r="D301" s="22">
        <v>2633</v>
      </c>
      <c r="E301" s="22">
        <v>2898</v>
      </c>
      <c r="F301" s="22">
        <v>3881</v>
      </c>
      <c r="G301" s="22">
        <v>2393</v>
      </c>
      <c r="H301" s="22">
        <v>4627.3266599999997</v>
      </c>
      <c r="I301" s="22">
        <v>6831</v>
      </c>
      <c r="J301" s="22">
        <v>7050</v>
      </c>
      <c r="K301" s="22">
        <v>6857</v>
      </c>
      <c r="L301" s="22">
        <v>9993</v>
      </c>
      <c r="M301" s="22">
        <v>11853</v>
      </c>
      <c r="N301" s="22">
        <v>8805</v>
      </c>
      <c r="O301" s="22">
        <v>6919</v>
      </c>
      <c r="P301" s="22">
        <v>8447</v>
      </c>
      <c r="Q301" s="22">
        <v>8683</v>
      </c>
      <c r="R301" s="22">
        <v>8260</v>
      </c>
      <c r="S301" s="22">
        <v>7641</v>
      </c>
      <c r="T301" s="22">
        <v>8898</v>
      </c>
      <c r="U301" s="22">
        <v>5469</v>
      </c>
      <c r="V301" s="22">
        <v>14009</v>
      </c>
      <c r="W301" s="22">
        <v>10903</v>
      </c>
      <c r="X301" s="22">
        <v>9677</v>
      </c>
      <c r="Y301" s="22">
        <v>12686</v>
      </c>
      <c r="Z301" s="22">
        <v>17842</v>
      </c>
      <c r="AA301" s="22">
        <v>14162</v>
      </c>
      <c r="AB301" s="22">
        <v>12921</v>
      </c>
      <c r="AC301" s="22">
        <v>16196</v>
      </c>
      <c r="AD301" s="22">
        <v>18216</v>
      </c>
      <c r="AE301" s="22">
        <v>18667</v>
      </c>
      <c r="AF301" s="22">
        <v>17662</v>
      </c>
      <c r="AG301" s="22">
        <v>17558</v>
      </c>
      <c r="AH301" s="22">
        <v>19884</v>
      </c>
      <c r="AI301" s="22">
        <v>20863</v>
      </c>
      <c r="AJ301" s="22">
        <v>19750.04</v>
      </c>
      <c r="AK301" s="22">
        <v>16336</v>
      </c>
      <c r="AL301" s="22">
        <v>15524</v>
      </c>
      <c r="AM301" s="22">
        <v>12465</v>
      </c>
      <c r="AN301" s="22">
        <v>15716</v>
      </c>
      <c r="AO301" s="22">
        <v>19253</v>
      </c>
      <c r="AP301" s="22">
        <v>18212</v>
      </c>
      <c r="AQ301" s="22">
        <v>15249</v>
      </c>
    </row>
    <row r="302" spans="2:43" ht="14" thickBot="1" x14ac:dyDescent="0.35">
      <c r="B302" s="30" t="s">
        <v>48</v>
      </c>
      <c r="C302" s="24">
        <v>71782</v>
      </c>
      <c r="D302" s="24">
        <v>157358</v>
      </c>
      <c r="E302" s="24">
        <v>182507</v>
      </c>
      <c r="F302" s="24">
        <v>236179</v>
      </c>
      <c r="G302" s="24">
        <v>308896</v>
      </c>
      <c r="H302" s="24">
        <v>536528.93331999995</v>
      </c>
      <c r="I302" s="24">
        <v>736046</v>
      </c>
      <c r="J302" s="24">
        <v>945810</v>
      </c>
      <c r="K302" s="24">
        <v>1220260</v>
      </c>
      <c r="L302" s="24">
        <f t="shared" ref="L302:Q302" si="58">SUM(L297:L301)</f>
        <v>1246795</v>
      </c>
      <c r="M302" s="24">
        <f t="shared" si="58"/>
        <v>1636155</v>
      </c>
      <c r="N302" s="24">
        <f t="shared" si="58"/>
        <v>1647096</v>
      </c>
      <c r="O302" s="24">
        <f t="shared" si="58"/>
        <v>1779994</v>
      </c>
      <c r="P302" s="24">
        <f t="shared" si="58"/>
        <v>1953474</v>
      </c>
      <c r="Q302" s="24">
        <f t="shared" si="58"/>
        <v>1897840</v>
      </c>
      <c r="R302" s="24">
        <f t="shared" ref="R302:S302" si="59">SUM(R297:R301)</f>
        <v>1168605</v>
      </c>
      <c r="S302" s="24">
        <f t="shared" si="59"/>
        <v>860638</v>
      </c>
      <c r="T302" s="24">
        <f t="shared" ref="T302:Y302" si="60">SUM(T297:T301)</f>
        <v>701200</v>
      </c>
      <c r="U302" s="24">
        <f t="shared" si="60"/>
        <v>668070</v>
      </c>
      <c r="V302" s="24">
        <f t="shared" si="60"/>
        <v>873148</v>
      </c>
      <c r="W302" s="24">
        <f t="shared" si="60"/>
        <v>1168784</v>
      </c>
      <c r="X302" s="24">
        <f t="shared" si="60"/>
        <v>1085069</v>
      </c>
      <c r="Y302" s="24">
        <f t="shared" si="60"/>
        <v>942168</v>
      </c>
      <c r="Z302" s="24">
        <v>964626</v>
      </c>
      <c r="AA302" s="24">
        <v>689728</v>
      </c>
      <c r="AB302" s="24">
        <v>742878</v>
      </c>
      <c r="AC302" s="24">
        <v>1657171</v>
      </c>
      <c r="AD302" s="24">
        <v>1833259</v>
      </c>
      <c r="AE302" s="24">
        <v>840790</v>
      </c>
      <c r="AF302" s="24">
        <v>1770429</v>
      </c>
      <c r="AG302" s="24">
        <v>824122</v>
      </c>
      <c r="AH302" s="24">
        <v>936189</v>
      </c>
      <c r="AI302" s="24">
        <v>2391570</v>
      </c>
      <c r="AJ302" s="24">
        <v>2519931.9999999995</v>
      </c>
      <c r="AK302" s="24">
        <v>2296374</v>
      </c>
      <c r="AL302" s="24">
        <v>2368026</v>
      </c>
      <c r="AM302" s="24">
        <v>2429301</v>
      </c>
      <c r="AN302" s="24">
        <v>2760118</v>
      </c>
      <c r="AO302" s="24">
        <v>3134153</v>
      </c>
      <c r="AP302" s="24">
        <v>3828444</v>
      </c>
      <c r="AQ302" s="24">
        <v>3816659</v>
      </c>
    </row>
    <row r="306" spans="2:43" ht="13.5" x14ac:dyDescent="0.25">
      <c r="B306" s="25" t="s">
        <v>6</v>
      </c>
    </row>
    <row r="307" spans="2:43" x14ac:dyDescent="0.25">
      <c r="B307" s="36"/>
    </row>
    <row r="308" spans="2:43" ht="14" thickBot="1" x14ac:dyDescent="0.3">
      <c r="B308" s="25" t="s">
        <v>142</v>
      </c>
    </row>
    <row r="309" spans="2:43" ht="14" thickBot="1" x14ac:dyDescent="0.35">
      <c r="B309" s="23"/>
      <c r="C309" s="27" t="s">
        <v>19</v>
      </c>
      <c r="D309" s="27" t="s">
        <v>20</v>
      </c>
      <c r="E309" s="27" t="s">
        <v>51</v>
      </c>
      <c r="F309" s="27" t="s">
        <v>52</v>
      </c>
      <c r="G309" s="27" t="s">
        <v>53</v>
      </c>
      <c r="H309" s="27" t="s">
        <v>54</v>
      </c>
      <c r="I309" s="27" t="s">
        <v>55</v>
      </c>
      <c r="J309" s="27" t="s">
        <v>56</v>
      </c>
      <c r="K309" s="31" t="s">
        <v>27</v>
      </c>
      <c r="L309" s="31" t="s">
        <v>28</v>
      </c>
      <c r="M309" s="31" t="s">
        <v>29</v>
      </c>
      <c r="N309" s="31" t="s">
        <v>30</v>
      </c>
      <c r="O309" s="31" t="s">
        <v>31</v>
      </c>
      <c r="P309" s="31" t="s">
        <v>32</v>
      </c>
      <c r="Q309" s="31" t="s">
        <v>33</v>
      </c>
      <c r="R309" s="31" t="s">
        <v>34</v>
      </c>
      <c r="S309" s="31" t="s">
        <v>35</v>
      </c>
      <c r="T309" s="31" t="s">
        <v>36</v>
      </c>
      <c r="U309" s="20" t="s">
        <v>37</v>
      </c>
      <c r="V309" s="20" t="s">
        <v>38</v>
      </c>
      <c r="W309" s="20" t="s">
        <v>39</v>
      </c>
      <c r="X309" s="20" t="s">
        <v>40</v>
      </c>
      <c r="Y309" s="20" t="s">
        <v>41</v>
      </c>
      <c r="Z309" s="20" t="s">
        <v>42</v>
      </c>
      <c r="AA309" s="20" t="s">
        <v>234</v>
      </c>
      <c r="AB309" s="20" t="s">
        <v>235</v>
      </c>
      <c r="AC309" s="20" t="s">
        <v>236</v>
      </c>
      <c r="AD309" s="20" t="s">
        <v>237</v>
      </c>
      <c r="AE309" s="20" t="s">
        <v>238</v>
      </c>
      <c r="AF309" s="20" t="s">
        <v>239</v>
      </c>
      <c r="AG309" s="20" t="s">
        <v>279</v>
      </c>
      <c r="AH309" s="20" t="s">
        <v>280</v>
      </c>
      <c r="AI309" s="20" t="s">
        <v>281</v>
      </c>
      <c r="AJ309" s="20" t="s">
        <v>282</v>
      </c>
      <c r="AK309" s="20" t="s">
        <v>283</v>
      </c>
      <c r="AL309" s="20" t="s">
        <v>284</v>
      </c>
      <c r="AM309" s="20" t="s">
        <v>286</v>
      </c>
      <c r="AN309" s="20" t="s">
        <v>287</v>
      </c>
      <c r="AO309" s="20" t="s">
        <v>288</v>
      </c>
      <c r="AP309" s="20" t="s">
        <v>293</v>
      </c>
      <c r="AQ309" s="20" t="s">
        <v>296</v>
      </c>
    </row>
    <row r="310" spans="2:43" ht="13.5" x14ac:dyDescent="0.3">
      <c r="B310" s="32" t="s">
        <v>143</v>
      </c>
      <c r="C310" s="22">
        <v>39769067.670199998</v>
      </c>
      <c r="D310" s="22">
        <v>70712811.349999994</v>
      </c>
      <c r="E310" s="22">
        <v>57023735.298832998</v>
      </c>
      <c r="F310" s="22">
        <v>76776525.513500005</v>
      </c>
      <c r="G310" s="22">
        <v>76884929.510000005</v>
      </c>
      <c r="H310" s="22">
        <v>68452731.056250006</v>
      </c>
      <c r="I310" s="22">
        <v>43826410.622749999</v>
      </c>
      <c r="J310" s="22">
        <v>69625207.516249999</v>
      </c>
      <c r="K310" s="22">
        <v>68986714.385179996</v>
      </c>
      <c r="L310" s="22">
        <v>64180180</v>
      </c>
      <c r="M310" s="22">
        <v>77490810</v>
      </c>
      <c r="N310" s="22">
        <v>89677310</v>
      </c>
      <c r="O310" s="22">
        <v>91264800</v>
      </c>
      <c r="P310" s="22">
        <v>92737500</v>
      </c>
      <c r="Q310" s="22">
        <v>98137500</v>
      </c>
      <c r="R310" s="22">
        <v>126409660</v>
      </c>
      <c r="S310" s="22">
        <v>106896550</v>
      </c>
      <c r="T310" s="22">
        <v>96855000</v>
      </c>
      <c r="U310" s="22">
        <v>174601850</v>
      </c>
      <c r="V310" s="22">
        <v>182761750</v>
      </c>
      <c r="W310" s="22">
        <v>191297607.68000001</v>
      </c>
      <c r="X310" s="22">
        <v>179263141.3664</v>
      </c>
      <c r="Y310" s="22">
        <v>149986352.44999999</v>
      </c>
      <c r="Z310" s="22">
        <v>205138191.91</v>
      </c>
      <c r="AA310" s="22">
        <v>162574992.56</v>
      </c>
      <c r="AB310" s="22">
        <v>226869724.62</v>
      </c>
      <c r="AC310" s="22">
        <v>317560022.79000002</v>
      </c>
      <c r="AD310" s="22">
        <v>380332041.27999997</v>
      </c>
      <c r="AE310" s="22">
        <v>187224497.676</v>
      </c>
      <c r="AF310" s="22">
        <v>344013037.60000002</v>
      </c>
      <c r="AG310" s="22">
        <v>352536494.02999997</v>
      </c>
      <c r="AH310" s="22">
        <v>432841546.87</v>
      </c>
      <c r="AI310" s="22">
        <v>490835141.33999997</v>
      </c>
      <c r="AJ310" s="22">
        <v>265259122</v>
      </c>
      <c r="AK310" s="22">
        <v>267641974</v>
      </c>
      <c r="AL310" s="22">
        <v>282925262</v>
      </c>
      <c r="AM310" s="22">
        <v>291632491.94</v>
      </c>
      <c r="AN310" s="22">
        <v>447539786.86000001</v>
      </c>
      <c r="AO310" s="22">
        <v>350255005</v>
      </c>
      <c r="AP310" s="22">
        <v>327186752</v>
      </c>
      <c r="AQ310" s="22">
        <v>300351881</v>
      </c>
    </row>
    <row r="311" spans="2:43" ht="13.5" x14ac:dyDescent="0.3">
      <c r="B311" s="32" t="s">
        <v>144</v>
      </c>
      <c r="C311" s="22">
        <v>53288958.130000003</v>
      </c>
      <c r="D311" s="22">
        <v>63556655.060000002</v>
      </c>
      <c r="E311" s="22">
        <v>58072256.480000004</v>
      </c>
      <c r="F311" s="22">
        <v>72548732.099999994</v>
      </c>
      <c r="G311" s="22">
        <v>70471251.884799987</v>
      </c>
      <c r="H311" s="22">
        <v>77241034.579999998</v>
      </c>
      <c r="I311" s="22">
        <v>83142385.980000004</v>
      </c>
      <c r="J311" s="22">
        <v>98457423.88659519</v>
      </c>
      <c r="K311" s="22">
        <v>89854512.210606709</v>
      </c>
      <c r="L311" s="22">
        <v>119387520</v>
      </c>
      <c r="M311" s="22">
        <v>154832490</v>
      </c>
      <c r="N311" s="22">
        <v>157159816</v>
      </c>
      <c r="O311" s="22">
        <v>137793721</v>
      </c>
      <c r="P311" s="22">
        <v>107390476</v>
      </c>
      <c r="Q311" s="22">
        <v>101201556</v>
      </c>
      <c r="R311" s="22">
        <v>98203420</v>
      </c>
      <c r="S311" s="22">
        <v>77628110</v>
      </c>
      <c r="T311" s="22">
        <v>110938133</v>
      </c>
      <c r="U311" s="22">
        <v>65304060</v>
      </c>
      <c r="V311" s="22">
        <v>64287294</v>
      </c>
      <c r="W311" s="22">
        <v>113621439.52</v>
      </c>
      <c r="X311" s="22">
        <v>126828666.79300001</v>
      </c>
      <c r="Y311" s="22">
        <v>133626993</v>
      </c>
      <c r="Z311" s="22">
        <v>168129170.54999998</v>
      </c>
      <c r="AA311" s="22">
        <v>165015500</v>
      </c>
      <c r="AB311" s="22">
        <v>189850173</v>
      </c>
      <c r="AC311" s="22">
        <v>207179591</v>
      </c>
      <c r="AD311" s="22">
        <v>209515916</v>
      </c>
      <c r="AE311" s="22">
        <v>200134526</v>
      </c>
      <c r="AF311" s="22">
        <v>243971123</v>
      </c>
      <c r="AG311" s="22">
        <v>289836759.83999997</v>
      </c>
      <c r="AH311" s="22">
        <v>317381285.72000003</v>
      </c>
      <c r="AI311" s="22">
        <v>287247902</v>
      </c>
      <c r="AJ311" s="22">
        <v>337666029</v>
      </c>
      <c r="AK311" s="22">
        <v>340686051</v>
      </c>
      <c r="AL311" s="22">
        <v>335254973</v>
      </c>
      <c r="AM311" s="22">
        <v>316276718.72935402</v>
      </c>
      <c r="AN311" s="22">
        <v>372969040.85810751</v>
      </c>
      <c r="AO311" s="22">
        <v>456183008</v>
      </c>
      <c r="AP311" s="22">
        <v>371445828</v>
      </c>
      <c r="AQ311" s="22">
        <v>260138553</v>
      </c>
    </row>
    <row r="312" spans="2:43" ht="13.5" x14ac:dyDescent="0.3">
      <c r="B312" s="32" t="s">
        <v>145</v>
      </c>
      <c r="C312" s="22">
        <v>41655438.980000004</v>
      </c>
      <c r="D312" s="22">
        <v>39939355.050000004</v>
      </c>
      <c r="E312" s="22">
        <v>33202987.259999998</v>
      </c>
      <c r="F312" s="22">
        <v>38726939.909999996</v>
      </c>
      <c r="G312" s="22">
        <v>37498803.948800005</v>
      </c>
      <c r="H312" s="22">
        <v>59223710.089999996</v>
      </c>
      <c r="I312" s="22">
        <v>38771278.07</v>
      </c>
      <c r="J312" s="22">
        <v>46862907.701125063</v>
      </c>
      <c r="K312" s="22">
        <v>38216029.150335796</v>
      </c>
      <c r="L312" s="22">
        <v>55788198</v>
      </c>
      <c r="M312" s="22">
        <v>57318815</v>
      </c>
      <c r="N312" s="22">
        <v>50529250</v>
      </c>
      <c r="O312" s="22">
        <v>44985310</v>
      </c>
      <c r="P312" s="22">
        <v>88851600</v>
      </c>
      <c r="Q312" s="22">
        <v>95836080</v>
      </c>
      <c r="R312" s="22">
        <v>88651674</v>
      </c>
      <c r="S312" s="22">
        <v>81521317</v>
      </c>
      <c r="T312" s="22">
        <v>73260044</v>
      </c>
      <c r="U312" s="22">
        <v>71461046</v>
      </c>
      <c r="V312" s="22">
        <v>72439416</v>
      </c>
      <c r="W312" s="22">
        <v>38200291.200000003</v>
      </c>
      <c r="X312" s="22">
        <v>51741701.175000004</v>
      </c>
      <c r="Y312" s="22">
        <v>42749767</v>
      </c>
      <c r="Z312" s="22">
        <v>50217734.940000005</v>
      </c>
      <c r="AA312" s="22">
        <v>55468723.43</v>
      </c>
      <c r="AB312" s="22">
        <v>64263098</v>
      </c>
      <c r="AC312" s="22">
        <v>83170963.289999992</v>
      </c>
      <c r="AD312" s="22">
        <v>102486954.83</v>
      </c>
      <c r="AE312" s="22">
        <v>81870821.879999995</v>
      </c>
      <c r="AF312" s="22">
        <v>99118270.5</v>
      </c>
      <c r="AG312" s="22">
        <v>141546537.53999999</v>
      </c>
      <c r="AH312" s="22">
        <v>90111522</v>
      </c>
      <c r="AI312" s="22">
        <v>98982116</v>
      </c>
      <c r="AJ312" s="22">
        <v>120813206</v>
      </c>
      <c r="AK312" s="22">
        <v>165570769.00999999</v>
      </c>
      <c r="AL312" s="22">
        <v>160716041</v>
      </c>
      <c r="AM312" s="22">
        <v>112066296.51738459</v>
      </c>
      <c r="AN312" s="22">
        <v>136812883.12502974</v>
      </c>
      <c r="AO312" s="22">
        <v>154513963</v>
      </c>
      <c r="AP312" s="22">
        <v>121933825</v>
      </c>
      <c r="AQ312" s="22">
        <v>104363251</v>
      </c>
    </row>
    <row r="313" spans="2:43" ht="13.5" x14ac:dyDescent="0.3">
      <c r="B313" s="32" t="s">
        <v>146</v>
      </c>
      <c r="C313" s="22">
        <v>93010132.274009883</v>
      </c>
      <c r="D313" s="22">
        <v>43898233.222499996</v>
      </c>
      <c r="E313" s="22">
        <v>41302168.613499999</v>
      </c>
      <c r="F313" s="22">
        <v>71392723.056804001</v>
      </c>
      <c r="G313" s="22">
        <v>55422152.443200007</v>
      </c>
      <c r="H313" s="22">
        <v>57583785.45851399</v>
      </c>
      <c r="I313" s="22">
        <v>104924263.85170001</v>
      </c>
      <c r="J313" s="22">
        <v>164773666.93518537</v>
      </c>
      <c r="K313" s="22">
        <v>64427582.609948903</v>
      </c>
      <c r="L313" s="22">
        <v>49210960</v>
      </c>
      <c r="M313" s="22">
        <v>56607680</v>
      </c>
      <c r="N313" s="22">
        <v>58691997</v>
      </c>
      <c r="O313" s="22">
        <v>85158800</v>
      </c>
      <c r="P313" s="22">
        <v>154380940</v>
      </c>
      <c r="Q313" s="22">
        <v>57623072</v>
      </c>
      <c r="R313" s="22">
        <v>82779740</v>
      </c>
      <c r="S313" s="22">
        <v>123049331.8</v>
      </c>
      <c r="T313" s="22">
        <v>38712067.200000003</v>
      </c>
      <c r="U313" s="22">
        <v>86963622.200000003</v>
      </c>
      <c r="V313" s="22">
        <v>67377581.200000003</v>
      </c>
      <c r="W313" s="22">
        <v>57911898.810000002</v>
      </c>
      <c r="X313" s="22">
        <v>45980078.047578998</v>
      </c>
      <c r="Y313" s="22">
        <v>46654836</v>
      </c>
      <c r="Z313" s="22">
        <v>126847301.90000001</v>
      </c>
      <c r="AA313" s="22">
        <v>92895135.039999992</v>
      </c>
      <c r="AB313" s="22">
        <v>67407070</v>
      </c>
      <c r="AC313" s="22">
        <v>154578875.43000001</v>
      </c>
      <c r="AD313" s="22">
        <v>199385080.23999998</v>
      </c>
      <c r="AE313" s="22">
        <v>91520429.890000001</v>
      </c>
      <c r="AF313" s="22">
        <v>135460548.16999999</v>
      </c>
      <c r="AG313" s="22">
        <v>95880804.180000007</v>
      </c>
      <c r="AH313" s="22">
        <v>238177449.44999999</v>
      </c>
      <c r="AI313" s="22">
        <v>360387637.94</v>
      </c>
      <c r="AJ313" s="22">
        <v>203131471.91</v>
      </c>
      <c r="AK313" s="22">
        <v>183102327.92000002</v>
      </c>
      <c r="AL313" s="22">
        <v>232327122.59999999</v>
      </c>
      <c r="AM313" s="22">
        <v>152252792.52891266</v>
      </c>
      <c r="AN313" s="22">
        <v>157283366.53045091</v>
      </c>
      <c r="AO313" s="22">
        <v>218853979.13</v>
      </c>
      <c r="AP313" s="22">
        <v>135787550.81999999</v>
      </c>
      <c r="AQ313" s="22">
        <v>196526048.49000001</v>
      </c>
    </row>
    <row r="314" spans="2:43" ht="13.5" x14ac:dyDescent="0.3">
      <c r="B314" s="32" t="s">
        <v>147</v>
      </c>
      <c r="C314" s="22">
        <v>32236058.398000002</v>
      </c>
      <c r="D314" s="22">
        <v>134441986.13499999</v>
      </c>
      <c r="E314" s="22">
        <v>43269063.399999999</v>
      </c>
      <c r="F314" s="22">
        <v>197961697.78639999</v>
      </c>
      <c r="G314" s="22">
        <v>114784518.52000001</v>
      </c>
      <c r="H314" s="22">
        <v>139119909.8725</v>
      </c>
      <c r="I314" s="22">
        <v>43572835.18</v>
      </c>
      <c r="J314" s="22">
        <v>71322081.730000004</v>
      </c>
      <c r="K314" s="22">
        <v>63594150.640000001</v>
      </c>
      <c r="L314" s="22">
        <v>77240735</v>
      </c>
      <c r="M314" s="22">
        <v>43872265</v>
      </c>
      <c r="N314" s="22">
        <v>48546838.600000001</v>
      </c>
      <c r="O314" s="22">
        <v>54060826</v>
      </c>
      <c r="P314" s="22">
        <v>35275578</v>
      </c>
      <c r="Q314" s="22">
        <v>30852193</v>
      </c>
      <c r="R314" s="22">
        <v>19649275.689999998</v>
      </c>
      <c r="S314" s="22">
        <v>87026270</v>
      </c>
      <c r="T314" s="22">
        <v>78761435</v>
      </c>
      <c r="U314" s="22">
        <v>272033380</v>
      </c>
      <c r="V314" s="22">
        <v>158362020</v>
      </c>
      <c r="W314" s="22">
        <v>121066023.12</v>
      </c>
      <c r="X314" s="22">
        <v>129504006.97</v>
      </c>
      <c r="Y314" s="22">
        <v>88021782.030000001</v>
      </c>
      <c r="Z314" s="22">
        <v>74663864.700000003</v>
      </c>
      <c r="AA314" s="22">
        <v>74590490.49000001</v>
      </c>
      <c r="AB314" s="22">
        <v>66505629.379999995</v>
      </c>
      <c r="AC314" s="22">
        <v>97911272.969999999</v>
      </c>
      <c r="AD314" s="22">
        <v>115471931.09</v>
      </c>
      <c r="AE314" s="22">
        <v>95419375.700000003</v>
      </c>
      <c r="AF314" s="22">
        <v>107573837.37</v>
      </c>
      <c r="AG314" s="22">
        <v>169475830.72999999</v>
      </c>
      <c r="AH314" s="22">
        <v>133845289.36</v>
      </c>
      <c r="AI314" s="22">
        <v>309696982.55000001</v>
      </c>
      <c r="AJ314" s="22">
        <v>588022192.57000005</v>
      </c>
      <c r="AK314" s="22">
        <v>276918373.53999996</v>
      </c>
      <c r="AL314" s="22">
        <v>352539941.46000004</v>
      </c>
      <c r="AM314" s="22">
        <v>302367648.4949255</v>
      </c>
      <c r="AN314" s="22">
        <v>246488010.52251405</v>
      </c>
      <c r="AO314" s="22">
        <v>337567656.5</v>
      </c>
      <c r="AP314" s="22">
        <v>1234023507.5554271</v>
      </c>
      <c r="AQ314" s="22">
        <v>1393559985.75</v>
      </c>
    </row>
    <row r="315" spans="2:43" ht="13.5" x14ac:dyDescent="0.3">
      <c r="B315" s="32" t="s">
        <v>148</v>
      </c>
      <c r="C315" s="22">
        <v>67514337.457338423</v>
      </c>
      <c r="D315" s="22">
        <v>94080998.432500005</v>
      </c>
      <c r="E315" s="22">
        <v>116018973.01707709</v>
      </c>
      <c r="F315" s="22">
        <v>84401413.728987038</v>
      </c>
      <c r="G315" s="22">
        <v>94762247.129999995</v>
      </c>
      <c r="H315" s="22">
        <v>34603892.126180001</v>
      </c>
      <c r="I315" s="22">
        <v>70789915.659999996</v>
      </c>
      <c r="J315" s="22">
        <v>60100788.780000001</v>
      </c>
      <c r="K315" s="22">
        <v>69641730.879999995</v>
      </c>
      <c r="L315" s="22">
        <v>58499052</v>
      </c>
      <c r="M315" s="22">
        <v>163660666</v>
      </c>
      <c r="N315" s="22">
        <v>85705987</v>
      </c>
      <c r="O315" s="22">
        <v>36141472</v>
      </c>
      <c r="P315" s="22">
        <v>72637813</v>
      </c>
      <c r="Q315" s="22">
        <v>113226743</v>
      </c>
      <c r="R315" s="22">
        <v>39718819.310000002</v>
      </c>
      <c r="S315" s="22">
        <v>39966501.310000002</v>
      </c>
      <c r="T315" s="22">
        <v>67591799</v>
      </c>
      <c r="U315" s="22">
        <v>112621837</v>
      </c>
      <c r="V315" s="22">
        <v>98071239</v>
      </c>
      <c r="W315" s="22">
        <v>227052454.28</v>
      </c>
      <c r="X315" s="22">
        <v>172419895.44</v>
      </c>
      <c r="Y315" s="22">
        <v>143932914.94999999</v>
      </c>
      <c r="Z315" s="22">
        <v>426706330.25999999</v>
      </c>
      <c r="AA315" s="22">
        <v>306589164.76999998</v>
      </c>
      <c r="AB315" s="22">
        <v>318893661.57999998</v>
      </c>
      <c r="AC315" s="22">
        <v>475007248.07999998</v>
      </c>
      <c r="AD315" s="22">
        <v>402472310.76000005</v>
      </c>
      <c r="AE315" s="22">
        <v>377816659.33000004</v>
      </c>
      <c r="AF315" s="22">
        <v>188111122.19999999</v>
      </c>
      <c r="AG315" s="22">
        <v>359241347.68000001</v>
      </c>
      <c r="AH315" s="22">
        <v>904323157.47000003</v>
      </c>
      <c r="AI315" s="22">
        <v>544453398.96000004</v>
      </c>
      <c r="AJ315" s="22">
        <v>320946381.13999999</v>
      </c>
      <c r="AK315" s="22">
        <v>511197072.63999999</v>
      </c>
      <c r="AL315" s="22">
        <v>527028059.55000001</v>
      </c>
      <c r="AM315" s="22">
        <v>560891518.22261691</v>
      </c>
      <c r="AN315" s="22">
        <v>722732427.78745508</v>
      </c>
      <c r="AO315" s="22">
        <v>427368044.77999997</v>
      </c>
      <c r="AP315" s="22">
        <v>327518118.84311801</v>
      </c>
      <c r="AQ315" s="22">
        <v>874996612.22000003</v>
      </c>
    </row>
    <row r="316" spans="2:43" ht="14" thickBot="1" x14ac:dyDescent="0.35">
      <c r="B316" s="32" t="s">
        <v>149</v>
      </c>
      <c r="C316" s="22">
        <v>105066419.4788015</v>
      </c>
      <c r="D316" s="22">
        <v>31618077.839999996</v>
      </c>
      <c r="E316" s="22">
        <v>20565698.536104843</v>
      </c>
      <c r="F316" s="22">
        <v>72102760.841999024</v>
      </c>
      <c r="G316" s="22">
        <v>93087985.983560845</v>
      </c>
      <c r="H316" s="22">
        <v>20141048.741286509</v>
      </c>
      <c r="I316" s="22">
        <v>52256025.891917482</v>
      </c>
      <c r="J316" s="22">
        <v>235772498.78999999</v>
      </c>
      <c r="K316" s="22">
        <v>47714868.07</v>
      </c>
      <c r="L316" s="22">
        <v>79604013</v>
      </c>
      <c r="M316" s="22">
        <v>148992160</v>
      </c>
      <c r="N316" s="22">
        <v>102104511</v>
      </c>
      <c r="O316" s="22">
        <v>63768607</v>
      </c>
      <c r="P316" s="22">
        <v>81172850</v>
      </c>
      <c r="Q316" s="22">
        <v>42076736.939999998</v>
      </c>
      <c r="R316" s="22">
        <v>75668283.460000008</v>
      </c>
      <c r="S316" s="22">
        <v>29435770</v>
      </c>
      <c r="T316" s="22">
        <v>152797077</v>
      </c>
      <c r="U316" s="22">
        <v>23173433</v>
      </c>
      <c r="V316" s="22">
        <v>73608703</v>
      </c>
      <c r="W316" s="22">
        <v>369707753.76000005</v>
      </c>
      <c r="X316" s="22">
        <v>309900123.14999998</v>
      </c>
      <c r="Y316" s="22">
        <v>291305561.97000003</v>
      </c>
      <c r="Z316" s="22">
        <v>347347075.76999998</v>
      </c>
      <c r="AA316" s="22">
        <v>189404608.69</v>
      </c>
      <c r="AB316" s="22">
        <v>490350053.19000006</v>
      </c>
      <c r="AC316" s="22">
        <v>582653730.58000004</v>
      </c>
      <c r="AD316" s="22">
        <v>253274092.92000002</v>
      </c>
      <c r="AE316" s="22">
        <v>441087515.16807497</v>
      </c>
      <c r="AF316" s="22">
        <v>835659637.59000003</v>
      </c>
      <c r="AG316" s="22">
        <v>230834811.47999999</v>
      </c>
      <c r="AH316" s="22">
        <v>594184370.18999994</v>
      </c>
      <c r="AI316" s="22">
        <v>438340431.31</v>
      </c>
      <c r="AJ316" s="22">
        <v>598664218.47000003</v>
      </c>
      <c r="AK316" s="22">
        <v>685736893.28999996</v>
      </c>
      <c r="AL316" s="22">
        <v>572448849.48000002</v>
      </c>
      <c r="AM316" s="22">
        <v>835695214.20852256</v>
      </c>
      <c r="AN316" s="22">
        <v>1594677847.3219213</v>
      </c>
      <c r="AO316" s="22">
        <v>1731523210.8900003</v>
      </c>
      <c r="AP316" s="22">
        <v>797750858.71042693</v>
      </c>
      <c r="AQ316" s="22">
        <v>1228638358.3300002</v>
      </c>
    </row>
    <row r="317" spans="2:43" ht="14" thickBot="1" x14ac:dyDescent="0.35">
      <c r="B317" s="30" t="s">
        <v>103</v>
      </c>
      <c r="C317" s="24">
        <v>432540412.38834977</v>
      </c>
      <c r="D317" s="24">
        <v>478248117.08999997</v>
      </c>
      <c r="E317" s="24">
        <v>369454882.60551494</v>
      </c>
      <c r="F317" s="24">
        <v>613910792.93769002</v>
      </c>
      <c r="G317" s="24">
        <v>542911889.4203608</v>
      </c>
      <c r="H317" s="24">
        <v>456366111.92473054</v>
      </c>
      <c r="I317" s="24">
        <v>437283115.25636744</v>
      </c>
      <c r="J317" s="24">
        <v>746914575.33915555</v>
      </c>
      <c r="K317" s="24">
        <v>442435587.94607139</v>
      </c>
      <c r="L317" s="24">
        <f t="shared" ref="L317:Q317" si="61">SUM(L310:L316)</f>
        <v>503910658</v>
      </c>
      <c r="M317" s="24">
        <f t="shared" si="61"/>
        <v>702774886</v>
      </c>
      <c r="N317" s="24">
        <f t="shared" si="61"/>
        <v>592415709.60000002</v>
      </c>
      <c r="O317" s="24">
        <f t="shared" si="61"/>
        <v>513173536</v>
      </c>
      <c r="P317" s="24">
        <f t="shared" si="61"/>
        <v>632446757</v>
      </c>
      <c r="Q317" s="24">
        <f t="shared" si="61"/>
        <v>538953880.94000006</v>
      </c>
      <c r="R317" s="24">
        <f t="shared" ref="R317" si="62">SUM(R310:R316)</f>
        <v>531080872.46000004</v>
      </c>
      <c r="S317" s="24">
        <v>545523850.11000001</v>
      </c>
      <c r="T317" s="24">
        <f t="shared" ref="T317:Y317" si="63">SUM(T310:T316)</f>
        <v>618915555.20000005</v>
      </c>
      <c r="U317" s="24">
        <f t="shared" si="63"/>
        <v>806159228.20000005</v>
      </c>
      <c r="V317" s="24">
        <f t="shared" si="63"/>
        <v>716908003.20000005</v>
      </c>
      <c r="W317" s="24">
        <f t="shared" si="63"/>
        <v>1118857468.3700001</v>
      </c>
      <c r="X317" s="24">
        <f t="shared" si="63"/>
        <v>1015637612.9419791</v>
      </c>
      <c r="Y317" s="24">
        <f t="shared" si="63"/>
        <v>896278207.4000001</v>
      </c>
      <c r="Z317" s="24">
        <v>1399049670.0299997</v>
      </c>
      <c r="AA317" s="24">
        <v>1046538614.98</v>
      </c>
      <c r="AB317" s="24">
        <v>1424139409.77</v>
      </c>
      <c r="AC317" s="24">
        <v>1918061704.1399996</v>
      </c>
      <c r="AD317" s="24">
        <v>1662938327.1199999</v>
      </c>
      <c r="AE317" s="24">
        <v>1475073825.6440749</v>
      </c>
      <c r="AF317" s="24">
        <v>1953907576.4299998</v>
      </c>
      <c r="AG317" s="24">
        <v>1639352585.4799995</v>
      </c>
      <c r="AH317" s="24">
        <v>2710864621.0599995</v>
      </c>
      <c r="AI317" s="24">
        <v>2529943610.0999999</v>
      </c>
      <c r="AJ317" s="24">
        <v>2434502621.0900002</v>
      </c>
      <c r="AK317" s="24">
        <v>2430853461.3999996</v>
      </c>
      <c r="AL317" s="24">
        <v>2463240249.0900002</v>
      </c>
      <c r="AM317" s="24">
        <v>2571182680.6417155</v>
      </c>
      <c r="AN317" s="24">
        <v>3678503363.0054798</v>
      </c>
      <c r="AO317" s="24">
        <v>3676264867.3000002</v>
      </c>
      <c r="AP317" s="24">
        <v>3315646440.9289718</v>
      </c>
      <c r="AQ317" s="24">
        <v>4358574689.79</v>
      </c>
    </row>
    <row r="321" spans="2:43" ht="14" thickBot="1" x14ac:dyDescent="0.35">
      <c r="B321" s="16" t="s">
        <v>150</v>
      </c>
    </row>
    <row r="322" spans="2:43" ht="14" thickBot="1" x14ac:dyDescent="0.35">
      <c r="B322" s="23"/>
      <c r="C322" s="27" t="s">
        <v>19</v>
      </c>
      <c r="D322" s="27" t="s">
        <v>20</v>
      </c>
      <c r="E322" s="27" t="s">
        <v>51</v>
      </c>
      <c r="F322" s="27" t="s">
        <v>52</v>
      </c>
      <c r="G322" s="27" t="s">
        <v>53</v>
      </c>
      <c r="H322" s="27" t="s">
        <v>54</v>
      </c>
      <c r="I322" s="27" t="s">
        <v>55</v>
      </c>
      <c r="J322" s="27" t="s">
        <v>56</v>
      </c>
      <c r="K322" s="31" t="s">
        <v>27</v>
      </c>
      <c r="L322" s="31" t="s">
        <v>28</v>
      </c>
      <c r="M322" s="31" t="s">
        <v>29</v>
      </c>
      <c r="N322" s="31" t="s">
        <v>30</v>
      </c>
      <c r="O322" s="31" t="s">
        <v>31</v>
      </c>
      <c r="P322" s="31" t="s">
        <v>32</v>
      </c>
      <c r="Q322" s="31" t="s">
        <v>33</v>
      </c>
      <c r="R322" s="31" t="s">
        <v>34</v>
      </c>
      <c r="S322" s="31" t="s">
        <v>35</v>
      </c>
      <c r="T322" s="31" t="s">
        <v>36</v>
      </c>
      <c r="U322" s="20" t="s">
        <v>37</v>
      </c>
      <c r="V322" s="20" t="s">
        <v>38</v>
      </c>
      <c r="W322" s="20" t="s">
        <v>39</v>
      </c>
      <c r="X322" s="20" t="s">
        <v>40</v>
      </c>
      <c r="Y322" s="20" t="s">
        <v>41</v>
      </c>
      <c r="Z322" s="20" t="s">
        <v>42</v>
      </c>
      <c r="AA322" s="20" t="s">
        <v>234</v>
      </c>
      <c r="AB322" s="20" t="s">
        <v>235</v>
      </c>
      <c r="AC322" s="20" t="s">
        <v>236</v>
      </c>
      <c r="AD322" s="20" t="s">
        <v>237</v>
      </c>
      <c r="AE322" s="20" t="s">
        <v>238</v>
      </c>
      <c r="AF322" s="20" t="s">
        <v>239</v>
      </c>
      <c r="AG322" s="20" t="s">
        <v>279</v>
      </c>
      <c r="AH322" s="20" t="s">
        <v>280</v>
      </c>
      <c r="AI322" s="20" t="s">
        <v>281</v>
      </c>
      <c r="AJ322" s="20" t="s">
        <v>282</v>
      </c>
      <c r="AK322" s="20" t="s">
        <v>283</v>
      </c>
      <c r="AL322" s="20" t="s">
        <v>284</v>
      </c>
      <c r="AM322" s="20" t="s">
        <v>286</v>
      </c>
      <c r="AN322" s="20" t="s">
        <v>287</v>
      </c>
      <c r="AO322" s="20" t="s">
        <v>288</v>
      </c>
      <c r="AP322" s="20" t="s">
        <v>293</v>
      </c>
      <c r="AQ322" s="20" t="s">
        <v>296</v>
      </c>
    </row>
    <row r="323" spans="2:43" ht="13.5" x14ac:dyDescent="0.3">
      <c r="B323" s="32" t="s">
        <v>143</v>
      </c>
      <c r="C323" s="22">
        <v>10335</v>
      </c>
      <c r="D323" s="22">
        <v>9727</v>
      </c>
      <c r="E323" s="22">
        <v>11159</v>
      </c>
      <c r="F323" s="22">
        <v>11549</v>
      </c>
      <c r="G323" s="22">
        <v>9506.18</v>
      </c>
      <c r="H323" s="22">
        <v>10867</v>
      </c>
      <c r="I323" s="22">
        <v>9655</v>
      </c>
      <c r="J323" s="22">
        <v>14078</v>
      </c>
      <c r="K323" s="22">
        <v>13499</v>
      </c>
      <c r="L323" s="22">
        <v>8418</v>
      </c>
      <c r="M323" s="22">
        <v>15502</v>
      </c>
      <c r="N323" s="22">
        <v>16076</v>
      </c>
      <c r="O323" s="22">
        <v>20026</v>
      </c>
      <c r="P323" s="22">
        <v>25671</v>
      </c>
      <c r="Q323" s="22">
        <v>27928</v>
      </c>
      <c r="R323" s="22">
        <v>25910</v>
      </c>
      <c r="S323" s="22">
        <v>27627</v>
      </c>
      <c r="T323" s="22">
        <v>27517</v>
      </c>
      <c r="U323" s="22">
        <v>34275</v>
      </c>
      <c r="V323" s="22">
        <v>37490</v>
      </c>
      <c r="W323" s="22">
        <v>38101</v>
      </c>
      <c r="X323" s="22">
        <v>47260</v>
      </c>
      <c r="Y323" s="22">
        <v>44658</v>
      </c>
      <c r="Z323" s="22">
        <v>51868</v>
      </c>
      <c r="AA323" s="22">
        <v>39358</v>
      </c>
      <c r="AB323" s="22">
        <v>47839</v>
      </c>
      <c r="AC323" s="22">
        <v>73511</v>
      </c>
      <c r="AD323" s="22">
        <v>74610</v>
      </c>
      <c r="AE323" s="22">
        <v>52088</v>
      </c>
      <c r="AF323" s="22">
        <v>85751</v>
      </c>
      <c r="AG323" s="22">
        <v>59163</v>
      </c>
      <c r="AH323" s="22">
        <v>59119</v>
      </c>
      <c r="AI323" s="22">
        <v>71068</v>
      </c>
      <c r="AJ323" s="22">
        <v>84975</v>
      </c>
      <c r="AK323" s="22">
        <v>81998</v>
      </c>
      <c r="AL323" s="22">
        <v>83358</v>
      </c>
      <c r="AM323" s="22">
        <v>77639</v>
      </c>
      <c r="AN323" s="22">
        <v>73221</v>
      </c>
      <c r="AO323" s="22">
        <v>84287</v>
      </c>
      <c r="AP323" s="22">
        <v>86498</v>
      </c>
      <c r="AQ323" s="22">
        <v>78733</v>
      </c>
    </row>
    <row r="324" spans="2:43" ht="13.5" x14ac:dyDescent="0.3">
      <c r="B324" s="32" t="s">
        <v>144</v>
      </c>
      <c r="C324" s="22">
        <v>3335</v>
      </c>
      <c r="D324" s="22">
        <v>3726</v>
      </c>
      <c r="E324" s="22">
        <v>3535</v>
      </c>
      <c r="F324" s="22">
        <v>4056</v>
      </c>
      <c r="G324" s="22">
        <v>4531.8599999999997</v>
      </c>
      <c r="H324" s="22">
        <v>6628</v>
      </c>
      <c r="I324" s="22">
        <v>8799.8799999999992</v>
      </c>
      <c r="J324" s="22">
        <v>8263</v>
      </c>
      <c r="K324" s="22">
        <v>7471</v>
      </c>
      <c r="L324" s="22">
        <v>19452</v>
      </c>
      <c r="M324" s="22">
        <v>22427</v>
      </c>
      <c r="N324" s="22">
        <v>21113</v>
      </c>
      <c r="O324" s="22">
        <v>17462</v>
      </c>
      <c r="P324" s="22">
        <v>15353</v>
      </c>
      <c r="Q324" s="22">
        <v>13180.2</v>
      </c>
      <c r="R324" s="22">
        <v>13059</v>
      </c>
      <c r="S324" s="22">
        <v>12863.1</v>
      </c>
      <c r="T324" s="22">
        <v>10917.3</v>
      </c>
      <c r="U324" s="22">
        <v>9699.2000000000007</v>
      </c>
      <c r="V324" s="22">
        <v>8524.4</v>
      </c>
      <c r="W324" s="22">
        <v>9959.6</v>
      </c>
      <c r="X324" s="22">
        <v>8956.1</v>
      </c>
      <c r="Y324" s="22">
        <v>8144</v>
      </c>
      <c r="Z324" s="22">
        <v>8965.1</v>
      </c>
      <c r="AA324" s="22">
        <v>7556</v>
      </c>
      <c r="AB324" s="22">
        <v>7335</v>
      </c>
      <c r="AC324" s="22">
        <v>7546</v>
      </c>
      <c r="AD324" s="22">
        <v>7707</v>
      </c>
      <c r="AE324" s="22">
        <v>7382</v>
      </c>
      <c r="AF324" s="22">
        <v>8252</v>
      </c>
      <c r="AG324" s="22">
        <v>13906</v>
      </c>
      <c r="AH324" s="22">
        <v>14483</v>
      </c>
      <c r="AI324" s="22">
        <v>12727</v>
      </c>
      <c r="AJ324" s="22">
        <v>13832</v>
      </c>
      <c r="AK324" s="22">
        <v>12336</v>
      </c>
      <c r="AL324" s="22">
        <v>11031</v>
      </c>
      <c r="AM324" s="22">
        <v>12352.2</v>
      </c>
      <c r="AN324" s="22">
        <v>10960</v>
      </c>
      <c r="AO324" s="22">
        <v>11319</v>
      </c>
      <c r="AP324" s="22">
        <v>11524</v>
      </c>
      <c r="AQ324" s="22">
        <v>8640</v>
      </c>
    </row>
    <row r="325" spans="2:43" ht="13.5" x14ac:dyDescent="0.3">
      <c r="B325" s="32" t="s">
        <v>145</v>
      </c>
      <c r="C325" s="22">
        <v>2323</v>
      </c>
      <c r="D325" s="22">
        <v>2465.2399999999998</v>
      </c>
      <c r="E325" s="22">
        <v>2098</v>
      </c>
      <c r="F325" s="22">
        <v>2404</v>
      </c>
      <c r="G325" s="22">
        <v>1867.72</v>
      </c>
      <c r="H325" s="22">
        <v>1886</v>
      </c>
      <c r="I325" s="22">
        <v>1621.28</v>
      </c>
      <c r="J325" s="22">
        <v>2005</v>
      </c>
      <c r="K325" s="22">
        <v>2182</v>
      </c>
      <c r="L325" s="22">
        <v>2724</v>
      </c>
      <c r="M325" s="22">
        <v>2424</v>
      </c>
      <c r="N325" s="22">
        <v>2225</v>
      </c>
      <c r="O325" s="22">
        <v>2338</v>
      </c>
      <c r="P325" s="22">
        <v>3089</v>
      </c>
      <c r="Q325" s="22">
        <v>3353.4</v>
      </c>
      <c r="R325" s="22">
        <v>2829</v>
      </c>
      <c r="S325" s="22">
        <v>2500.5</v>
      </c>
      <c r="T325" s="22">
        <v>958.5</v>
      </c>
      <c r="U325" s="22">
        <v>2076</v>
      </c>
      <c r="V325" s="22">
        <v>2165</v>
      </c>
      <c r="W325" s="22">
        <v>1597</v>
      </c>
      <c r="X325" s="22">
        <v>1697.5</v>
      </c>
      <c r="Y325" s="22">
        <v>1651</v>
      </c>
      <c r="Z325" s="22">
        <v>1837.5</v>
      </c>
      <c r="AA325" s="22">
        <v>1637</v>
      </c>
      <c r="AB325" s="22">
        <v>1902</v>
      </c>
      <c r="AC325" s="22">
        <v>1548</v>
      </c>
      <c r="AD325" s="22">
        <v>2235</v>
      </c>
      <c r="AE325" s="22">
        <v>2225</v>
      </c>
      <c r="AF325" s="22">
        <v>2051</v>
      </c>
      <c r="AG325" s="22">
        <v>2467</v>
      </c>
      <c r="AH325" s="22">
        <v>2097</v>
      </c>
      <c r="AI325" s="22">
        <v>2168</v>
      </c>
      <c r="AJ325" s="22">
        <v>2271</v>
      </c>
      <c r="AK325" s="22">
        <v>2371</v>
      </c>
      <c r="AL325" s="22">
        <v>2236</v>
      </c>
      <c r="AM325" s="22">
        <v>2110</v>
      </c>
      <c r="AN325" s="22">
        <v>2345</v>
      </c>
      <c r="AO325" s="22">
        <v>2541</v>
      </c>
      <c r="AP325" s="22">
        <v>2271</v>
      </c>
      <c r="AQ325" s="22">
        <v>1054</v>
      </c>
    </row>
    <row r="326" spans="2:43" ht="13.5" x14ac:dyDescent="0.3">
      <c r="B326" s="32" t="s">
        <v>146</v>
      </c>
      <c r="C326" s="22">
        <v>299</v>
      </c>
      <c r="D326" s="22">
        <v>499.76</v>
      </c>
      <c r="E326" s="22">
        <v>392.64</v>
      </c>
      <c r="F326" s="22">
        <v>656</v>
      </c>
      <c r="G326" s="22">
        <v>583.24</v>
      </c>
      <c r="H326" s="22">
        <v>663</v>
      </c>
      <c r="I326" s="22">
        <v>604.84</v>
      </c>
      <c r="J326" s="22">
        <v>884</v>
      </c>
      <c r="K326" s="22">
        <v>591</v>
      </c>
      <c r="L326" s="22">
        <v>660</v>
      </c>
      <c r="M326" s="22">
        <v>591</v>
      </c>
      <c r="N326" s="22">
        <v>659</v>
      </c>
      <c r="O326" s="22">
        <v>522</v>
      </c>
      <c r="P326" s="22">
        <v>556</v>
      </c>
      <c r="Q326" s="22">
        <v>2370.3000000000002</v>
      </c>
      <c r="R326" s="22">
        <v>1720</v>
      </c>
      <c r="S326" s="22">
        <v>1722.9</v>
      </c>
      <c r="T326" s="22">
        <v>1930.2</v>
      </c>
      <c r="U326" s="22">
        <v>2772.8</v>
      </c>
      <c r="V326" s="22">
        <v>2862.6</v>
      </c>
      <c r="W326" s="22">
        <v>578.4</v>
      </c>
      <c r="X326" s="22">
        <v>647.4</v>
      </c>
      <c r="Y326" s="22">
        <v>754</v>
      </c>
      <c r="Z326" s="22">
        <v>852.4</v>
      </c>
      <c r="AA326" s="22">
        <v>862</v>
      </c>
      <c r="AB326" s="22">
        <v>1203</v>
      </c>
      <c r="AC326" s="22">
        <v>1783</v>
      </c>
      <c r="AD326" s="22">
        <v>1358</v>
      </c>
      <c r="AE326" s="22">
        <v>1070</v>
      </c>
      <c r="AF326" s="22">
        <v>1420</v>
      </c>
      <c r="AG326" s="22">
        <v>1472</v>
      </c>
      <c r="AH326" s="22">
        <v>1540</v>
      </c>
      <c r="AI326" s="22">
        <v>1623</v>
      </c>
      <c r="AJ326" s="22">
        <v>1616</v>
      </c>
      <c r="AK326" s="22">
        <v>1726</v>
      </c>
      <c r="AL326" s="22">
        <v>1527</v>
      </c>
      <c r="AM326" s="22">
        <v>1508.8</v>
      </c>
      <c r="AN326" s="22">
        <v>1601</v>
      </c>
      <c r="AO326" s="22">
        <v>1670</v>
      </c>
      <c r="AP326" s="22">
        <v>1596</v>
      </c>
      <c r="AQ326" s="22">
        <v>599</v>
      </c>
    </row>
    <row r="327" spans="2:43" ht="13.5" x14ac:dyDescent="0.3">
      <c r="B327" s="32" t="s">
        <v>147</v>
      </c>
      <c r="C327" s="22">
        <v>46</v>
      </c>
      <c r="D327" s="22">
        <v>306</v>
      </c>
      <c r="E327" s="22">
        <v>263.36</v>
      </c>
      <c r="F327" s="22">
        <v>168</v>
      </c>
      <c r="G327" s="22">
        <v>164</v>
      </c>
      <c r="H327" s="22">
        <v>136</v>
      </c>
      <c r="I327" s="22">
        <v>111</v>
      </c>
      <c r="J327" s="22">
        <v>81</v>
      </c>
      <c r="K327" s="22">
        <v>100</v>
      </c>
      <c r="L327" s="22">
        <v>130</v>
      </c>
      <c r="M327" s="22">
        <v>115</v>
      </c>
      <c r="N327" s="22">
        <v>112</v>
      </c>
      <c r="O327" s="22">
        <v>131</v>
      </c>
      <c r="P327" s="22">
        <v>118</v>
      </c>
      <c r="Q327" s="22">
        <v>111.1</v>
      </c>
      <c r="R327" s="22">
        <v>74</v>
      </c>
      <c r="S327" s="22">
        <v>143.5</v>
      </c>
      <c r="T327" s="22">
        <v>151</v>
      </c>
      <c r="U327" s="22">
        <v>784</v>
      </c>
      <c r="V327" s="22">
        <v>812</v>
      </c>
      <c r="W327" s="22">
        <v>767</v>
      </c>
      <c r="X327" s="22">
        <v>797</v>
      </c>
      <c r="Y327" s="22">
        <v>851</v>
      </c>
      <c r="Z327" s="22">
        <v>889</v>
      </c>
      <c r="AA327" s="22">
        <v>1139</v>
      </c>
      <c r="AB327" s="22">
        <v>1107</v>
      </c>
      <c r="AC327" s="22">
        <v>1140</v>
      </c>
      <c r="AD327" s="22">
        <v>1296</v>
      </c>
      <c r="AE327" s="22">
        <v>1108</v>
      </c>
      <c r="AF327" s="22">
        <v>816</v>
      </c>
      <c r="AG327" s="22">
        <v>565</v>
      </c>
      <c r="AH327" s="22">
        <v>816</v>
      </c>
      <c r="AI327" s="22">
        <v>839</v>
      </c>
      <c r="AJ327" s="22">
        <v>1038</v>
      </c>
      <c r="AK327" s="22">
        <v>906</v>
      </c>
      <c r="AL327" s="22">
        <v>1086</v>
      </c>
      <c r="AM327" s="22">
        <v>2763</v>
      </c>
      <c r="AN327" s="22">
        <v>990</v>
      </c>
      <c r="AO327" s="22">
        <v>940</v>
      </c>
      <c r="AP327" s="22">
        <v>1036</v>
      </c>
      <c r="AQ327" s="22">
        <v>309</v>
      </c>
    </row>
    <row r="328" spans="2:43" ht="13.5" x14ac:dyDescent="0.3">
      <c r="B328" s="32" t="s">
        <v>148</v>
      </c>
      <c r="C328" s="22">
        <v>24</v>
      </c>
      <c r="D328" s="22">
        <v>103</v>
      </c>
      <c r="E328" s="22">
        <v>34</v>
      </c>
      <c r="F328" s="22">
        <v>63</v>
      </c>
      <c r="G328" s="22">
        <v>43</v>
      </c>
      <c r="H328" s="22">
        <v>29</v>
      </c>
      <c r="I328" s="22">
        <v>46</v>
      </c>
      <c r="J328" s="22">
        <v>49</v>
      </c>
      <c r="K328" s="22">
        <v>31</v>
      </c>
      <c r="L328" s="22">
        <v>50</v>
      </c>
      <c r="M328" s="22">
        <v>79</v>
      </c>
      <c r="N328" s="22">
        <v>87</v>
      </c>
      <c r="O328" s="22">
        <v>55</v>
      </c>
      <c r="P328" s="22">
        <v>68</v>
      </c>
      <c r="Q328" s="22">
        <v>69</v>
      </c>
      <c r="R328" s="22">
        <v>81</v>
      </c>
      <c r="S328" s="22">
        <v>46</v>
      </c>
      <c r="T328" s="22">
        <v>60</v>
      </c>
      <c r="U328" s="22">
        <v>82</v>
      </c>
      <c r="V328" s="22">
        <v>79</v>
      </c>
      <c r="W328" s="22">
        <v>137</v>
      </c>
      <c r="X328" s="22">
        <v>67</v>
      </c>
      <c r="Y328" s="22">
        <v>99</v>
      </c>
      <c r="Z328" s="22">
        <v>95</v>
      </c>
      <c r="AA328" s="22">
        <v>63</v>
      </c>
      <c r="AB328" s="22">
        <v>82</v>
      </c>
      <c r="AC328" s="22">
        <v>140</v>
      </c>
      <c r="AD328" s="22">
        <v>92</v>
      </c>
      <c r="AE328" s="22">
        <v>217</v>
      </c>
      <c r="AF328" s="22">
        <v>273</v>
      </c>
      <c r="AG328" s="22">
        <v>127</v>
      </c>
      <c r="AH328" s="22">
        <v>239</v>
      </c>
      <c r="AI328" s="22">
        <v>236</v>
      </c>
      <c r="AJ328" s="22">
        <v>111</v>
      </c>
      <c r="AK328" s="22">
        <v>139</v>
      </c>
      <c r="AL328" s="22">
        <v>170</v>
      </c>
      <c r="AM328" s="22">
        <v>138</v>
      </c>
      <c r="AN328" s="22">
        <v>107</v>
      </c>
      <c r="AO328" s="22">
        <v>118</v>
      </c>
      <c r="AP328" s="22">
        <v>134</v>
      </c>
      <c r="AQ328" s="22">
        <v>290</v>
      </c>
    </row>
    <row r="329" spans="2:43" ht="14" thickBot="1" x14ac:dyDescent="0.35">
      <c r="B329" s="32" t="s">
        <v>149</v>
      </c>
      <c r="C329" s="22">
        <v>21</v>
      </c>
      <c r="D329" s="22">
        <v>37</v>
      </c>
      <c r="E329" s="22">
        <v>24</v>
      </c>
      <c r="F329" s="22">
        <v>42</v>
      </c>
      <c r="G329" s="22">
        <v>43</v>
      </c>
      <c r="H329" s="22">
        <v>36</v>
      </c>
      <c r="I329" s="22">
        <v>29</v>
      </c>
      <c r="J329" s="22">
        <v>42</v>
      </c>
      <c r="K329" s="22">
        <v>26</v>
      </c>
      <c r="L329" s="22">
        <v>57</v>
      </c>
      <c r="M329" s="22">
        <v>40</v>
      </c>
      <c r="N329" s="22">
        <v>38</v>
      </c>
      <c r="O329" s="22">
        <v>40</v>
      </c>
      <c r="P329" s="22">
        <v>26</v>
      </c>
      <c r="Q329" s="22">
        <v>31</v>
      </c>
      <c r="R329" s="22">
        <v>34</v>
      </c>
      <c r="S329" s="22">
        <v>15</v>
      </c>
      <c r="T329" s="22">
        <v>24</v>
      </c>
      <c r="U329" s="22">
        <v>20</v>
      </c>
      <c r="V329" s="22">
        <v>26</v>
      </c>
      <c r="W329" s="22">
        <v>57</v>
      </c>
      <c r="X329" s="22">
        <v>42</v>
      </c>
      <c r="Y329" s="22">
        <v>25</v>
      </c>
      <c r="Z329" s="22">
        <v>27</v>
      </c>
      <c r="AA329" s="22">
        <v>28</v>
      </c>
      <c r="AB329" s="22">
        <v>36</v>
      </c>
      <c r="AC329" s="22">
        <v>79</v>
      </c>
      <c r="AD329" s="22">
        <v>48</v>
      </c>
      <c r="AE329" s="22">
        <v>50</v>
      </c>
      <c r="AF329" s="22">
        <v>86</v>
      </c>
      <c r="AG329" s="22">
        <v>44</v>
      </c>
      <c r="AH329" s="22">
        <v>33</v>
      </c>
      <c r="AI329" s="22">
        <v>38</v>
      </c>
      <c r="AJ329" s="22">
        <v>76</v>
      </c>
      <c r="AK329" s="22">
        <v>302</v>
      </c>
      <c r="AL329" s="22">
        <v>227</v>
      </c>
      <c r="AM329" s="22">
        <v>389</v>
      </c>
      <c r="AN329" s="22">
        <v>436</v>
      </c>
      <c r="AO329" s="22">
        <v>387</v>
      </c>
      <c r="AP329" s="22">
        <v>250</v>
      </c>
      <c r="AQ329" s="22">
        <v>310</v>
      </c>
    </row>
    <row r="330" spans="2:43" ht="14" thickBot="1" x14ac:dyDescent="0.35">
      <c r="B330" s="30" t="s">
        <v>106</v>
      </c>
      <c r="C330" s="24">
        <v>16383</v>
      </c>
      <c r="D330" s="24">
        <v>16864</v>
      </c>
      <c r="E330" s="24">
        <v>17506</v>
      </c>
      <c r="F330" s="24">
        <v>18938</v>
      </c>
      <c r="G330" s="24">
        <v>16739</v>
      </c>
      <c r="H330" s="24">
        <v>20245</v>
      </c>
      <c r="I330" s="24">
        <v>20866.999999999996</v>
      </c>
      <c r="J330" s="24">
        <v>25402</v>
      </c>
      <c r="K330" s="24">
        <v>23900</v>
      </c>
      <c r="L330" s="24">
        <f t="shared" ref="L330:Q330" si="64">SUM(L323:L329)</f>
        <v>31491</v>
      </c>
      <c r="M330" s="24">
        <f t="shared" si="64"/>
        <v>41178</v>
      </c>
      <c r="N330" s="24">
        <f t="shared" si="64"/>
        <v>40310</v>
      </c>
      <c r="O330" s="24">
        <f t="shared" si="64"/>
        <v>40574</v>
      </c>
      <c r="P330" s="24">
        <f t="shared" si="64"/>
        <v>44881</v>
      </c>
      <c r="Q330" s="24">
        <f t="shared" si="64"/>
        <v>47043</v>
      </c>
      <c r="R330" s="24">
        <f t="shared" ref="R330" si="65">SUM(R323:R329)</f>
        <v>43707</v>
      </c>
      <c r="S330" s="24">
        <v>44918</v>
      </c>
      <c r="T330" s="24">
        <f t="shared" ref="T330:Y330" si="66">SUM(T323:T329)</f>
        <v>41558</v>
      </c>
      <c r="U330" s="24">
        <f t="shared" si="66"/>
        <v>49709</v>
      </c>
      <c r="V330" s="24">
        <f t="shared" si="66"/>
        <v>51959</v>
      </c>
      <c r="W330" s="24">
        <f t="shared" si="66"/>
        <v>51197</v>
      </c>
      <c r="X330" s="24">
        <f t="shared" si="66"/>
        <v>59467</v>
      </c>
      <c r="Y330" s="24">
        <f t="shared" si="66"/>
        <v>56182</v>
      </c>
      <c r="Z330" s="24">
        <v>64534</v>
      </c>
      <c r="AA330" s="24">
        <v>50643</v>
      </c>
      <c r="AB330" s="24">
        <v>59504</v>
      </c>
      <c r="AC330" s="24">
        <v>85747</v>
      </c>
      <c r="AD330" s="24">
        <v>87346</v>
      </c>
      <c r="AE330" s="24">
        <v>64140</v>
      </c>
      <c r="AF330" s="24">
        <v>98649</v>
      </c>
      <c r="AG330" s="24">
        <v>77744</v>
      </c>
      <c r="AH330" s="24">
        <v>78327</v>
      </c>
      <c r="AI330" s="24">
        <v>88699</v>
      </c>
      <c r="AJ330" s="24">
        <v>103919</v>
      </c>
      <c r="AK330" s="24">
        <v>99778</v>
      </c>
      <c r="AL330" s="24">
        <v>99635</v>
      </c>
      <c r="AM330" s="24">
        <v>96900</v>
      </c>
      <c r="AN330" s="24">
        <v>89660</v>
      </c>
      <c r="AO330" s="24">
        <v>101262</v>
      </c>
      <c r="AP330" s="24">
        <v>103309</v>
      </c>
      <c r="AQ330" s="24">
        <v>89935</v>
      </c>
    </row>
    <row r="334" spans="2:43" ht="14" thickBot="1" x14ac:dyDescent="0.3">
      <c r="B334" s="25" t="s">
        <v>114</v>
      </c>
    </row>
    <row r="335" spans="2:43" ht="14" thickBot="1" x14ac:dyDescent="0.35">
      <c r="B335" s="26"/>
      <c r="C335" s="27" t="s">
        <v>19</v>
      </c>
      <c r="D335" s="27" t="s">
        <v>20</v>
      </c>
      <c r="E335" s="27" t="s">
        <v>51</v>
      </c>
      <c r="F335" s="27" t="s">
        <v>52</v>
      </c>
      <c r="G335" s="27" t="s">
        <v>53</v>
      </c>
      <c r="H335" s="27" t="s">
        <v>54</v>
      </c>
      <c r="I335" s="27" t="s">
        <v>55</v>
      </c>
      <c r="J335" s="27" t="s">
        <v>56</v>
      </c>
      <c r="K335" s="31" t="s">
        <v>27</v>
      </c>
      <c r="L335" s="31" t="s">
        <v>28</v>
      </c>
      <c r="M335" s="31" t="s">
        <v>29</v>
      </c>
      <c r="N335" s="31" t="s">
        <v>30</v>
      </c>
      <c r="O335" s="31" t="s">
        <v>31</v>
      </c>
      <c r="P335" s="31" t="s">
        <v>32</v>
      </c>
      <c r="Q335" s="31" t="s">
        <v>33</v>
      </c>
      <c r="R335" s="31" t="s">
        <v>34</v>
      </c>
      <c r="S335" s="31" t="s">
        <v>35</v>
      </c>
      <c r="T335" s="31" t="s">
        <v>36</v>
      </c>
      <c r="U335" s="20" t="s">
        <v>37</v>
      </c>
      <c r="V335" s="20" t="s">
        <v>38</v>
      </c>
      <c r="W335" s="20" t="s">
        <v>39</v>
      </c>
      <c r="X335" s="20" t="s">
        <v>40</v>
      </c>
      <c r="Y335" s="20" t="s">
        <v>41</v>
      </c>
      <c r="Z335" s="20" t="s">
        <v>42</v>
      </c>
      <c r="AA335" s="20" t="s">
        <v>234</v>
      </c>
      <c r="AB335" s="20" t="s">
        <v>235</v>
      </c>
      <c r="AC335" s="20" t="s">
        <v>236</v>
      </c>
      <c r="AD335" s="20" t="s">
        <v>237</v>
      </c>
      <c r="AE335" s="20" t="s">
        <v>238</v>
      </c>
      <c r="AF335" s="20" t="s">
        <v>239</v>
      </c>
      <c r="AG335" s="20" t="s">
        <v>279</v>
      </c>
      <c r="AH335" s="20" t="s">
        <v>280</v>
      </c>
      <c r="AI335" s="20" t="s">
        <v>281</v>
      </c>
      <c r="AJ335" s="20" t="s">
        <v>282</v>
      </c>
      <c r="AK335" s="20" t="s">
        <v>283</v>
      </c>
      <c r="AL335" s="20" t="s">
        <v>284</v>
      </c>
      <c r="AM335" s="20" t="s">
        <v>286</v>
      </c>
      <c r="AN335" s="20" t="s">
        <v>287</v>
      </c>
      <c r="AO335" s="20" t="s">
        <v>288</v>
      </c>
      <c r="AP335" s="20" t="s">
        <v>293</v>
      </c>
      <c r="AQ335" s="20" t="s">
        <v>296</v>
      </c>
    </row>
    <row r="336" spans="2:43" ht="13.5" x14ac:dyDescent="0.3">
      <c r="B336" s="28" t="s">
        <v>58</v>
      </c>
      <c r="C336" s="29">
        <v>153531218.33469999</v>
      </c>
      <c r="D336" s="29">
        <v>108200210.62</v>
      </c>
      <c r="E336" s="29">
        <v>99202532.430327088</v>
      </c>
      <c r="F336" s="29">
        <v>198613331.5</v>
      </c>
      <c r="G336" s="29">
        <v>107811635.74924999</v>
      </c>
      <c r="H336" s="29">
        <v>77158499.229999989</v>
      </c>
      <c r="I336" s="29">
        <v>105661930.98979604</v>
      </c>
      <c r="J336" s="29">
        <v>206458058.31999999</v>
      </c>
      <c r="K336" s="29">
        <v>68188276.439999998</v>
      </c>
      <c r="L336" s="29">
        <v>97605010</v>
      </c>
      <c r="M336" s="29">
        <v>143082070</v>
      </c>
      <c r="N336" s="29">
        <v>173342340</v>
      </c>
      <c r="O336" s="29">
        <v>100456023</v>
      </c>
      <c r="P336" s="29">
        <v>176607630</v>
      </c>
      <c r="Q336" s="29">
        <v>127138012</v>
      </c>
      <c r="R336" s="29">
        <v>94373374</v>
      </c>
      <c r="S336" s="29">
        <v>192643480</v>
      </c>
      <c r="T336" s="29">
        <v>203349962</v>
      </c>
      <c r="U336" s="29">
        <v>315181431</v>
      </c>
      <c r="V336" s="29">
        <v>243310978</v>
      </c>
      <c r="W336" s="29">
        <v>156007676.91</v>
      </c>
      <c r="X336" s="29">
        <v>281851746.35000002</v>
      </c>
      <c r="Y336" s="29">
        <v>120583891</v>
      </c>
      <c r="Z336" s="29">
        <v>150808531.46000001</v>
      </c>
      <c r="AA336" s="29">
        <v>124785309</v>
      </c>
      <c r="AB336" s="29">
        <v>282334064.19999999</v>
      </c>
      <c r="AC336" s="29">
        <v>440663951.94</v>
      </c>
      <c r="AD336" s="29">
        <v>224598175.61000001</v>
      </c>
      <c r="AE336" s="29">
        <v>287128163.31036305</v>
      </c>
      <c r="AF336" s="29">
        <v>372355854.75999999</v>
      </c>
      <c r="AG336" s="29">
        <v>325971812.44999999</v>
      </c>
      <c r="AH336" s="29">
        <v>375135603</v>
      </c>
      <c r="AI336" s="29">
        <v>275955934.75999999</v>
      </c>
      <c r="AJ336" s="29">
        <v>303350489.05000001</v>
      </c>
      <c r="AK336" s="29">
        <v>319291019.88</v>
      </c>
      <c r="AL336" s="29">
        <v>232684486.69999999</v>
      </c>
      <c r="AM336" s="29">
        <v>264192848.86424053</v>
      </c>
      <c r="AN336" s="29">
        <v>833455154.03836417</v>
      </c>
      <c r="AO336" s="29">
        <v>466031234.25999999</v>
      </c>
      <c r="AP336" s="29">
        <v>1056489624.02</v>
      </c>
      <c r="AQ336" s="29">
        <v>828716005.03999996</v>
      </c>
    </row>
    <row r="337" spans="2:43" ht="13.5" x14ac:dyDescent="0.3">
      <c r="B337" s="28" t="s">
        <v>57</v>
      </c>
      <c r="C337" s="29">
        <v>179913618.540418</v>
      </c>
      <c r="D337" s="29">
        <v>254107395.28999999</v>
      </c>
      <c r="E337" s="29">
        <v>137923114.56510484</v>
      </c>
      <c r="F337" s="29">
        <v>166700176.55165002</v>
      </c>
      <c r="G337" s="29">
        <v>248710343.35674998</v>
      </c>
      <c r="H337" s="29">
        <v>148917068.16621655</v>
      </c>
      <c r="I337" s="29">
        <v>153576001.13837144</v>
      </c>
      <c r="J337" s="29">
        <v>210234753.78825</v>
      </c>
      <c r="K337" s="29">
        <v>158710971.9975</v>
      </c>
      <c r="L337" s="29">
        <v>194091058</v>
      </c>
      <c r="M337" s="29">
        <v>273383579</v>
      </c>
      <c r="N337" s="29">
        <v>215711766</v>
      </c>
      <c r="O337" s="29">
        <v>203168151</v>
      </c>
      <c r="P337" s="29">
        <v>207874584</v>
      </c>
      <c r="Q337" s="29">
        <v>222803525.94</v>
      </c>
      <c r="R337" s="29">
        <v>248732520</v>
      </c>
      <c r="S337" s="29">
        <v>189661819</v>
      </c>
      <c r="T337" s="29">
        <v>154512223</v>
      </c>
      <c r="U337" s="29">
        <v>309313731</v>
      </c>
      <c r="V337" s="29">
        <v>295320026</v>
      </c>
      <c r="W337" s="29">
        <v>728212214.68999994</v>
      </c>
      <c r="X337" s="29">
        <v>453841044.97640002</v>
      </c>
      <c r="Y337" s="29">
        <v>567003926.90999997</v>
      </c>
      <c r="Z337" s="29">
        <v>871533694.25</v>
      </c>
      <c r="AA337" s="29">
        <v>608162652.49000001</v>
      </c>
      <c r="AB337" s="29">
        <v>890706438.0999999</v>
      </c>
      <c r="AC337" s="29">
        <v>977782630.95000005</v>
      </c>
      <c r="AD337" s="29">
        <v>920171936.72000003</v>
      </c>
      <c r="AE337" s="29">
        <v>782748307.33371186</v>
      </c>
      <c r="AF337" s="29">
        <v>884193611.92999983</v>
      </c>
      <c r="AG337" s="29">
        <v>820524957.58999991</v>
      </c>
      <c r="AH337" s="29">
        <v>1622739652.29</v>
      </c>
      <c r="AI337" s="29">
        <v>1336772281.5</v>
      </c>
      <c r="AJ337" s="29">
        <v>1518141072.5700002</v>
      </c>
      <c r="AK337" s="29">
        <v>1601287954.1399999</v>
      </c>
      <c r="AL337" s="29">
        <v>1601084694.46</v>
      </c>
      <c r="AM337" s="29">
        <v>1428793906.2376077</v>
      </c>
      <c r="AN337" s="29">
        <v>1982601229.8566458</v>
      </c>
      <c r="AO337" s="29">
        <v>2497258305.0799999</v>
      </c>
      <c r="AP337" s="29">
        <v>1597584338.6904612</v>
      </c>
      <c r="AQ337" s="29">
        <v>2162270027.0600004</v>
      </c>
    </row>
    <row r="338" spans="2:43" ht="13.5" x14ac:dyDescent="0.3">
      <c r="B338" s="28" t="s">
        <v>60</v>
      </c>
      <c r="C338" s="29">
        <v>39698840.740000002</v>
      </c>
      <c r="D338" s="29">
        <v>62198726.939999998</v>
      </c>
      <c r="E338" s="29">
        <v>73316335.429999992</v>
      </c>
      <c r="F338" s="29">
        <v>124054801.98880398</v>
      </c>
      <c r="G338" s="29">
        <v>78894928.730800003</v>
      </c>
      <c r="H338" s="29">
        <v>93815307.658513993</v>
      </c>
      <c r="I338" s="29">
        <v>66229960.608199999</v>
      </c>
      <c r="J338" s="29">
        <v>78346461.960905597</v>
      </c>
      <c r="K338" s="29">
        <v>66424961.938571393</v>
      </c>
      <c r="L338" s="29">
        <v>74025716.5</v>
      </c>
      <c r="M338" s="29">
        <v>91578977</v>
      </c>
      <c r="N338" s="29">
        <v>92872036.920000002</v>
      </c>
      <c r="O338" s="29">
        <v>89450567</v>
      </c>
      <c r="P338" s="29">
        <v>118460565</v>
      </c>
      <c r="Q338" s="29">
        <v>88757376</v>
      </c>
      <c r="R338" s="29">
        <v>84570654.180000007</v>
      </c>
      <c r="S338" s="29">
        <v>92446693.099999994</v>
      </c>
      <c r="T338" s="29">
        <v>83451853.200000003</v>
      </c>
      <c r="U338" s="29">
        <v>126708953.2</v>
      </c>
      <c r="V338" s="29">
        <v>120268407.2</v>
      </c>
      <c r="W338" s="29">
        <v>134063861.54000001</v>
      </c>
      <c r="X338" s="29">
        <v>179164177.01557899</v>
      </c>
      <c r="Y338" s="29">
        <v>128826799.56</v>
      </c>
      <c r="Z338" s="29">
        <v>287795970.71000004</v>
      </c>
      <c r="AA338" s="29">
        <v>200445029.97</v>
      </c>
      <c r="AB338" s="29">
        <v>185678200.19000003</v>
      </c>
      <c r="AC338" s="29">
        <v>351566927.69</v>
      </c>
      <c r="AD338" s="29">
        <v>380207426.81</v>
      </c>
      <c r="AE338" s="29">
        <v>295496168.81</v>
      </c>
      <c r="AF338" s="29">
        <v>555898209.1400001</v>
      </c>
      <c r="AG338" s="29">
        <v>468778320.31999993</v>
      </c>
      <c r="AH338" s="29">
        <v>499913700.93000001</v>
      </c>
      <c r="AI338" s="29">
        <v>574410310.13</v>
      </c>
      <c r="AJ338" s="29">
        <v>406480376.01999998</v>
      </c>
      <c r="AK338" s="29">
        <v>331248725.69999999</v>
      </c>
      <c r="AL338" s="29">
        <v>374203468.46000004</v>
      </c>
      <c r="AM338" s="29">
        <v>627946460.33986712</v>
      </c>
      <c r="AN338" s="29">
        <v>560683945.69046986</v>
      </c>
      <c r="AO338" s="29">
        <v>400878589.55000001</v>
      </c>
      <c r="AP338" s="29">
        <v>609480327.09851074</v>
      </c>
      <c r="AQ338" s="29">
        <v>727001946.68000007</v>
      </c>
    </row>
    <row r="339" spans="2:43" ht="14" thickBot="1" x14ac:dyDescent="0.35">
      <c r="B339" s="28" t="s">
        <v>59</v>
      </c>
      <c r="C339" s="29">
        <v>59396734.963231832</v>
      </c>
      <c r="D339" s="29">
        <v>53741813.239999995</v>
      </c>
      <c r="E339" s="29">
        <v>59012900.180082999</v>
      </c>
      <c r="F339" s="29">
        <v>124542482.89723608</v>
      </c>
      <c r="G339" s="29">
        <v>107494981.58356084</v>
      </c>
      <c r="H339" s="29">
        <v>136475236.87</v>
      </c>
      <c r="I339" s="29">
        <v>111815222.52</v>
      </c>
      <c r="J339" s="29">
        <v>251875301.27000001</v>
      </c>
      <c r="K339" s="29">
        <v>149111377.56999999</v>
      </c>
      <c r="L339" s="29">
        <v>138188830</v>
      </c>
      <c r="M339" s="29">
        <v>194730390</v>
      </c>
      <c r="N339" s="29">
        <v>110489530.34999999</v>
      </c>
      <c r="O339" s="29">
        <v>120098734</v>
      </c>
      <c r="P339" s="29">
        <v>129504181</v>
      </c>
      <c r="Q339" s="29">
        <v>100254973.41</v>
      </c>
      <c r="R339" s="29">
        <v>103404266.23</v>
      </c>
      <c r="S339" s="29">
        <v>70771993.099999994</v>
      </c>
      <c r="T339" s="29">
        <v>177601677</v>
      </c>
      <c r="U339" s="29">
        <v>54955130.630000003</v>
      </c>
      <c r="V339" s="29">
        <v>58008629</v>
      </c>
      <c r="W339" s="29">
        <v>100573761.53</v>
      </c>
      <c r="X339" s="29">
        <v>100780644.59999999</v>
      </c>
      <c r="Y339" s="29">
        <v>79863587.930000007</v>
      </c>
      <c r="Z339" s="29">
        <v>88911473.609999999</v>
      </c>
      <c r="AA339" s="29">
        <v>113145626.52</v>
      </c>
      <c r="AB339" s="29">
        <v>65420706.279999994</v>
      </c>
      <c r="AC339" s="29">
        <v>148048195.54999998</v>
      </c>
      <c r="AD339" s="29">
        <v>137960788.97999999</v>
      </c>
      <c r="AE339" s="29">
        <v>109701187.19</v>
      </c>
      <c r="AF339" s="29">
        <v>141459898.59999999</v>
      </c>
      <c r="AG339" s="29">
        <v>24077494.109999999</v>
      </c>
      <c r="AH339" s="29">
        <v>213075665.84999999</v>
      </c>
      <c r="AI339" s="29">
        <v>342805083.70999998</v>
      </c>
      <c r="AJ339" s="29">
        <v>204583981.44999999</v>
      </c>
      <c r="AK339" s="29">
        <v>179025762.68000001</v>
      </c>
      <c r="AL339" s="29">
        <v>255267600.47</v>
      </c>
      <c r="AM339" s="29">
        <v>249709046.19999999</v>
      </c>
      <c r="AN339" s="29">
        <v>301763033.41999894</v>
      </c>
      <c r="AO339" s="29">
        <v>312096738.40999997</v>
      </c>
      <c r="AP339" s="29">
        <v>52092151.120000005</v>
      </c>
      <c r="AQ339" s="29">
        <v>650586604</v>
      </c>
    </row>
    <row r="340" spans="2:43" ht="14" thickBot="1" x14ac:dyDescent="0.35">
      <c r="B340" s="30" t="s">
        <v>48</v>
      </c>
      <c r="C340" s="24">
        <v>432540412.57834983</v>
      </c>
      <c r="D340" s="24">
        <v>478248146.08999997</v>
      </c>
      <c r="E340" s="24">
        <v>369454882.60551488</v>
      </c>
      <c r="F340" s="24">
        <v>613910792.93769014</v>
      </c>
      <c r="G340" s="24">
        <v>542911889.4203608</v>
      </c>
      <c r="H340" s="24">
        <v>456366111.92473054</v>
      </c>
      <c r="I340" s="24">
        <v>437283115.25636744</v>
      </c>
      <c r="J340" s="24">
        <v>746914575.33915567</v>
      </c>
      <c r="K340" s="24">
        <v>442435587.94607139</v>
      </c>
      <c r="L340" s="24">
        <f t="shared" ref="L340:Q340" si="67">SUM(L336:L339)</f>
        <v>503910614.5</v>
      </c>
      <c r="M340" s="24">
        <f t="shared" si="67"/>
        <v>702775016</v>
      </c>
      <c r="N340" s="24">
        <f t="shared" si="67"/>
        <v>592415673.26999998</v>
      </c>
      <c r="O340" s="24">
        <f t="shared" si="67"/>
        <v>513173475</v>
      </c>
      <c r="P340" s="24">
        <f t="shared" si="67"/>
        <v>632446960</v>
      </c>
      <c r="Q340" s="24">
        <f t="shared" si="67"/>
        <v>538953887.35000002</v>
      </c>
      <c r="R340" s="24">
        <f t="shared" ref="R340" si="68">SUM(R336:R339)</f>
        <v>531080814.41000003</v>
      </c>
      <c r="S340" s="24">
        <v>545523985.20000005</v>
      </c>
      <c r="T340" s="24">
        <f t="shared" ref="T340:Y340" si="69">SUM(T336:T339)</f>
        <v>618915715.20000005</v>
      </c>
      <c r="U340" s="24">
        <f t="shared" si="69"/>
        <v>806159245.83000004</v>
      </c>
      <c r="V340" s="24">
        <f t="shared" si="69"/>
        <v>716908040.20000005</v>
      </c>
      <c r="W340" s="24">
        <f t="shared" si="69"/>
        <v>1118857514.6699998</v>
      </c>
      <c r="X340" s="24">
        <f t="shared" si="69"/>
        <v>1015637612.9419791</v>
      </c>
      <c r="Y340" s="24">
        <f t="shared" si="69"/>
        <v>896278205.4000001</v>
      </c>
      <c r="Z340" s="24">
        <v>1399049670.03</v>
      </c>
      <c r="AA340" s="24">
        <v>1046538617.98</v>
      </c>
      <c r="AB340" s="24">
        <v>1424139408.77</v>
      </c>
      <c r="AC340" s="24">
        <v>1918061706.1300001</v>
      </c>
      <c r="AD340" s="24">
        <v>1662938328.1199999</v>
      </c>
      <c r="AE340" s="24">
        <v>1475073826.6440749</v>
      </c>
      <c r="AF340" s="24">
        <v>1953907574.4300003</v>
      </c>
      <c r="AG340" s="24">
        <v>1639352584.47</v>
      </c>
      <c r="AH340" s="24">
        <v>2710864622.0700002</v>
      </c>
      <c r="AI340" s="24">
        <v>2529943610.0999999</v>
      </c>
      <c r="AJ340" s="24">
        <v>2432555919.0900002</v>
      </c>
      <c r="AK340" s="24">
        <v>2430853462.3999996</v>
      </c>
      <c r="AL340" s="24">
        <v>2463240250.0900002</v>
      </c>
      <c r="AM340" s="24">
        <v>2570642261.641716</v>
      </c>
      <c r="AN340" s="24">
        <v>3678503363.0054793</v>
      </c>
      <c r="AO340" s="24">
        <v>3676264867.2999997</v>
      </c>
      <c r="AP340" s="24">
        <v>3315646440.9289713</v>
      </c>
      <c r="AQ340" s="24">
        <v>4368574582.7800007</v>
      </c>
    </row>
    <row r="341" spans="2:43" x14ac:dyDescent="0.25">
      <c r="M341" s="8" t="s">
        <v>151</v>
      </c>
    </row>
    <row r="344" spans="2:43" ht="14" thickBot="1" x14ac:dyDescent="0.3">
      <c r="B344" s="25" t="s">
        <v>118</v>
      </c>
    </row>
    <row r="345" spans="2:43" ht="14" thickBot="1" x14ac:dyDescent="0.35">
      <c r="B345" s="26"/>
      <c r="C345" s="27" t="s">
        <v>19</v>
      </c>
      <c r="D345" s="27" t="s">
        <v>20</v>
      </c>
      <c r="E345" s="27" t="s">
        <v>51</v>
      </c>
      <c r="F345" s="27" t="s">
        <v>52</v>
      </c>
      <c r="G345" s="27" t="s">
        <v>53</v>
      </c>
      <c r="H345" s="27" t="s">
        <v>54</v>
      </c>
      <c r="I345" s="27" t="s">
        <v>55</v>
      </c>
      <c r="J345" s="27" t="s">
        <v>56</v>
      </c>
      <c r="K345" s="31" t="s">
        <v>27</v>
      </c>
      <c r="L345" s="31" t="s">
        <v>28</v>
      </c>
      <c r="M345" s="31" t="s">
        <v>29</v>
      </c>
      <c r="N345" s="31" t="s">
        <v>30</v>
      </c>
      <c r="O345" s="31" t="s">
        <v>31</v>
      </c>
      <c r="P345" s="31" t="s">
        <v>32</v>
      </c>
      <c r="Q345" s="31" t="s">
        <v>33</v>
      </c>
      <c r="R345" s="31" t="s">
        <v>34</v>
      </c>
      <c r="S345" s="31" t="s">
        <v>35</v>
      </c>
      <c r="T345" s="31" t="s">
        <v>36</v>
      </c>
      <c r="U345" s="20" t="s">
        <v>37</v>
      </c>
      <c r="V345" s="20" t="s">
        <v>38</v>
      </c>
      <c r="W345" s="20" t="s">
        <v>39</v>
      </c>
      <c r="X345" s="20" t="s">
        <v>40</v>
      </c>
      <c r="Y345" s="20" t="s">
        <v>41</v>
      </c>
      <c r="Z345" s="20" t="s">
        <v>42</v>
      </c>
      <c r="AA345" s="20" t="s">
        <v>234</v>
      </c>
      <c r="AB345" s="20" t="s">
        <v>235</v>
      </c>
      <c r="AC345" s="20" t="s">
        <v>236</v>
      </c>
      <c r="AD345" s="20" t="s">
        <v>237</v>
      </c>
      <c r="AE345" s="20" t="s">
        <v>238</v>
      </c>
      <c r="AF345" s="20" t="s">
        <v>239</v>
      </c>
      <c r="AG345" s="20" t="s">
        <v>279</v>
      </c>
      <c r="AH345" s="20" t="s">
        <v>280</v>
      </c>
      <c r="AI345" s="20" t="s">
        <v>281</v>
      </c>
      <c r="AJ345" s="20" t="s">
        <v>282</v>
      </c>
      <c r="AK345" s="20" t="s">
        <v>283</v>
      </c>
      <c r="AL345" s="20" t="s">
        <v>284</v>
      </c>
      <c r="AM345" s="20" t="s">
        <v>286</v>
      </c>
      <c r="AN345" s="20" t="s">
        <v>287</v>
      </c>
      <c r="AO345" s="20" t="s">
        <v>288</v>
      </c>
      <c r="AP345" s="20" t="s">
        <v>293</v>
      </c>
      <c r="AQ345" s="20" t="s">
        <v>296</v>
      </c>
    </row>
    <row r="346" spans="2:43" ht="13.5" x14ac:dyDescent="0.3">
      <c r="B346" s="28" t="s">
        <v>58</v>
      </c>
      <c r="C346" s="29">
        <v>244</v>
      </c>
      <c r="D346" s="29">
        <v>275</v>
      </c>
      <c r="E346" s="29">
        <v>256</v>
      </c>
      <c r="F346" s="29">
        <v>230</v>
      </c>
      <c r="G346" s="29">
        <v>547</v>
      </c>
      <c r="H346" s="29">
        <v>304</v>
      </c>
      <c r="I346" s="29">
        <v>286</v>
      </c>
      <c r="J346" s="29">
        <v>696</v>
      </c>
      <c r="K346" s="29">
        <v>127</v>
      </c>
      <c r="L346" s="29">
        <v>264</v>
      </c>
      <c r="M346" s="29">
        <v>259</v>
      </c>
      <c r="N346" s="29">
        <v>384</v>
      </c>
      <c r="O346" s="29">
        <v>275</v>
      </c>
      <c r="P346" s="29">
        <v>353</v>
      </c>
      <c r="Q346" s="29">
        <v>248</v>
      </c>
      <c r="R346" s="29">
        <v>299</v>
      </c>
      <c r="S346" s="29">
        <v>264</v>
      </c>
      <c r="T346" s="29">
        <v>371</v>
      </c>
      <c r="U346" s="29">
        <v>257</v>
      </c>
      <c r="V346" s="29">
        <v>386</v>
      </c>
      <c r="W346" s="29">
        <v>267</v>
      </c>
      <c r="X346" s="29">
        <v>273</v>
      </c>
      <c r="Y346" s="29">
        <v>267</v>
      </c>
      <c r="Z346" s="29">
        <v>366</v>
      </c>
      <c r="AA346" s="29">
        <v>311</v>
      </c>
      <c r="AB346" s="29">
        <v>329</v>
      </c>
      <c r="AC346" s="29">
        <v>405</v>
      </c>
      <c r="AD346" s="29">
        <v>318</v>
      </c>
      <c r="AE346" s="29">
        <v>326</v>
      </c>
      <c r="AF346" s="29">
        <v>333</v>
      </c>
      <c r="AG346" s="29">
        <v>387</v>
      </c>
      <c r="AH346" s="29">
        <v>428</v>
      </c>
      <c r="AI346" s="29">
        <v>387</v>
      </c>
      <c r="AJ346" s="29">
        <v>400</v>
      </c>
      <c r="AK346" s="29">
        <v>356</v>
      </c>
      <c r="AL346" s="29">
        <v>400</v>
      </c>
      <c r="AM346" s="29">
        <v>320</v>
      </c>
      <c r="AN346" s="29">
        <v>415</v>
      </c>
      <c r="AO346" s="29">
        <v>431</v>
      </c>
      <c r="AP346" s="29">
        <v>160</v>
      </c>
      <c r="AQ346" s="29">
        <v>128</v>
      </c>
    </row>
    <row r="347" spans="2:43" ht="13.5" x14ac:dyDescent="0.3">
      <c r="B347" s="28" t="s">
        <v>57</v>
      </c>
      <c r="C347" s="29">
        <v>2117</v>
      </c>
      <c r="D347" s="29">
        <v>2089</v>
      </c>
      <c r="E347" s="29">
        <v>1815</v>
      </c>
      <c r="F347" s="29">
        <v>2229</v>
      </c>
      <c r="G347" s="29">
        <v>6327</v>
      </c>
      <c r="H347" s="29">
        <v>4161.2</v>
      </c>
      <c r="I347" s="29">
        <v>3629</v>
      </c>
      <c r="J347" s="29">
        <v>4709</v>
      </c>
      <c r="K347" s="29">
        <v>6063</v>
      </c>
      <c r="L347" s="29">
        <v>7020</v>
      </c>
      <c r="M347" s="29">
        <v>6619</v>
      </c>
      <c r="N347" s="29">
        <v>6935</v>
      </c>
      <c r="O347" s="29">
        <v>6252</v>
      </c>
      <c r="P347" s="29">
        <v>8774</v>
      </c>
      <c r="Q347" s="29">
        <v>9419</v>
      </c>
      <c r="R347" s="29">
        <v>8248</v>
      </c>
      <c r="S347" s="29">
        <v>7299</v>
      </c>
      <c r="T347" s="29">
        <v>4838</v>
      </c>
      <c r="U347" s="29">
        <v>7879</v>
      </c>
      <c r="V347" s="29">
        <v>8003</v>
      </c>
      <c r="W347" s="29">
        <v>7882</v>
      </c>
      <c r="X347" s="29">
        <v>7853</v>
      </c>
      <c r="Y347" s="29">
        <v>7654</v>
      </c>
      <c r="Z347" s="29">
        <v>8662</v>
      </c>
      <c r="AA347" s="29">
        <v>8116</v>
      </c>
      <c r="AB347" s="29">
        <v>9039</v>
      </c>
      <c r="AC347" s="29">
        <v>9781</v>
      </c>
      <c r="AD347" s="29">
        <v>10441</v>
      </c>
      <c r="AE347" s="29">
        <v>9775</v>
      </c>
      <c r="AF347" s="29">
        <v>10814</v>
      </c>
      <c r="AG347" s="29">
        <v>12199</v>
      </c>
      <c r="AH347" s="29">
        <v>12180</v>
      </c>
      <c r="AI347" s="29">
        <v>12323</v>
      </c>
      <c r="AJ347" s="29">
        <v>13460</v>
      </c>
      <c r="AK347" s="29">
        <v>14293</v>
      </c>
      <c r="AL347" s="29">
        <v>13522</v>
      </c>
      <c r="AM347" s="29">
        <v>16589</v>
      </c>
      <c r="AN347" s="29">
        <v>14073</v>
      </c>
      <c r="AO347" s="29">
        <v>14835</v>
      </c>
      <c r="AP347" s="29">
        <v>14874</v>
      </c>
      <c r="AQ347" s="29">
        <v>9337</v>
      </c>
    </row>
    <row r="348" spans="2:43" ht="13.5" x14ac:dyDescent="0.3">
      <c r="B348" s="28" t="s">
        <v>60</v>
      </c>
      <c r="C348" s="29">
        <v>15833</v>
      </c>
      <c r="D348" s="29">
        <v>13663</v>
      </c>
      <c r="E348" s="29">
        <v>14917</v>
      </c>
      <c r="F348" s="29">
        <v>15346</v>
      </c>
      <c r="G348" s="29">
        <v>19274</v>
      </c>
      <c r="H348" s="29">
        <v>27787.8</v>
      </c>
      <c r="I348" s="29">
        <v>26513</v>
      </c>
      <c r="J348" s="29">
        <v>37182</v>
      </c>
      <c r="K348" s="29">
        <v>17558</v>
      </c>
      <c r="L348" s="29">
        <v>24041</v>
      </c>
      <c r="M348" s="29">
        <v>33764</v>
      </c>
      <c r="N348" s="29">
        <v>32814</v>
      </c>
      <c r="O348" s="29">
        <v>33883</v>
      </c>
      <c r="P348" s="29">
        <v>35612</v>
      </c>
      <c r="Q348" s="29">
        <v>37246</v>
      </c>
      <c r="R348" s="29">
        <v>34997</v>
      </c>
      <c r="S348" s="29">
        <v>37240</v>
      </c>
      <c r="T348" s="29">
        <v>36224</v>
      </c>
      <c r="U348" s="29">
        <v>41480</v>
      </c>
      <c r="V348" s="29">
        <v>43478</v>
      </c>
      <c r="W348" s="29">
        <v>42908</v>
      </c>
      <c r="X348" s="29">
        <v>51247</v>
      </c>
      <c r="Y348" s="29">
        <v>48162</v>
      </c>
      <c r="Z348" s="29">
        <v>55412</v>
      </c>
      <c r="AA348" s="29">
        <v>42136</v>
      </c>
      <c r="AB348" s="29">
        <v>50043</v>
      </c>
      <c r="AC348" s="29">
        <v>75435</v>
      </c>
      <c r="AD348" s="29">
        <v>76443</v>
      </c>
      <c r="AE348" s="29">
        <v>53908</v>
      </c>
      <c r="AF348" s="29">
        <v>87373</v>
      </c>
      <c r="AG348" s="29">
        <v>65091</v>
      </c>
      <c r="AH348" s="29">
        <v>65560</v>
      </c>
      <c r="AI348" s="29">
        <v>75862</v>
      </c>
      <c r="AJ348" s="29">
        <v>88532</v>
      </c>
      <c r="AK348" s="29">
        <v>85024</v>
      </c>
      <c r="AL348" s="29">
        <v>85618</v>
      </c>
      <c r="AM348" s="29">
        <v>79660</v>
      </c>
      <c r="AN348" s="29">
        <v>75100</v>
      </c>
      <c r="AO348" s="29">
        <v>85895</v>
      </c>
      <c r="AP348" s="29">
        <v>88224</v>
      </c>
      <c r="AQ348" s="29">
        <v>80316</v>
      </c>
    </row>
    <row r="349" spans="2:43" ht="14" thickBot="1" x14ac:dyDescent="0.35">
      <c r="B349" s="28" t="s">
        <v>59</v>
      </c>
      <c r="C349" s="29">
        <v>150</v>
      </c>
      <c r="D349" s="29">
        <v>268</v>
      </c>
      <c r="E349" s="29">
        <v>226</v>
      </c>
      <c r="F349" s="29">
        <v>293</v>
      </c>
      <c r="G349" s="29">
        <v>215</v>
      </c>
      <c r="H349" s="29">
        <v>277</v>
      </c>
      <c r="I349" s="29">
        <v>260</v>
      </c>
      <c r="J349" s="29">
        <v>148</v>
      </c>
      <c r="K349" s="29">
        <v>152</v>
      </c>
      <c r="L349" s="29">
        <v>166</v>
      </c>
      <c r="M349" s="29">
        <v>536</v>
      </c>
      <c r="N349" s="29">
        <v>177</v>
      </c>
      <c r="O349" s="29">
        <v>162</v>
      </c>
      <c r="P349" s="29">
        <v>142</v>
      </c>
      <c r="Q349" s="29">
        <v>130</v>
      </c>
      <c r="R349" s="29">
        <v>163</v>
      </c>
      <c r="S349" s="29">
        <v>115</v>
      </c>
      <c r="T349" s="29">
        <v>125</v>
      </c>
      <c r="U349" s="29">
        <v>93</v>
      </c>
      <c r="V349" s="29">
        <v>92</v>
      </c>
      <c r="W349" s="29">
        <v>140</v>
      </c>
      <c r="X349" s="29">
        <v>94</v>
      </c>
      <c r="Y349" s="29">
        <v>100</v>
      </c>
      <c r="Z349" s="29">
        <v>94</v>
      </c>
      <c r="AA349" s="29">
        <v>80</v>
      </c>
      <c r="AB349" s="29">
        <v>92</v>
      </c>
      <c r="AC349" s="29">
        <v>126</v>
      </c>
      <c r="AD349" s="29">
        <v>144</v>
      </c>
      <c r="AE349" s="29">
        <v>131</v>
      </c>
      <c r="AF349" s="29">
        <v>129</v>
      </c>
      <c r="AG349" s="29">
        <v>67</v>
      </c>
      <c r="AH349" s="29">
        <v>158</v>
      </c>
      <c r="AI349" s="29">
        <v>127</v>
      </c>
      <c r="AJ349" s="29">
        <v>88</v>
      </c>
      <c r="AK349" s="29">
        <v>105</v>
      </c>
      <c r="AL349" s="29">
        <v>95</v>
      </c>
      <c r="AM349" s="29">
        <v>72</v>
      </c>
      <c r="AN349" s="29">
        <v>72</v>
      </c>
      <c r="AO349" s="29">
        <v>100</v>
      </c>
      <c r="AP349" s="29">
        <v>51</v>
      </c>
      <c r="AQ349" s="29">
        <v>154</v>
      </c>
    </row>
    <row r="350" spans="2:43" ht="14" thickBot="1" x14ac:dyDescent="0.35">
      <c r="B350" s="30" t="s">
        <v>48</v>
      </c>
      <c r="C350" s="24">
        <v>18344</v>
      </c>
      <c r="D350" s="24">
        <v>16295</v>
      </c>
      <c r="E350" s="24">
        <v>17214</v>
      </c>
      <c r="F350" s="24">
        <v>18098</v>
      </c>
      <c r="G350" s="24">
        <v>26363</v>
      </c>
      <c r="H350" s="24">
        <v>32530</v>
      </c>
      <c r="I350" s="24">
        <v>30688</v>
      </c>
      <c r="J350" s="24">
        <v>42735</v>
      </c>
      <c r="K350" s="24">
        <v>23900</v>
      </c>
      <c r="L350" s="24">
        <f t="shared" ref="L350:Q350" si="70">SUM(L346:L349)</f>
        <v>31491</v>
      </c>
      <c r="M350" s="24">
        <f t="shared" si="70"/>
        <v>41178</v>
      </c>
      <c r="N350" s="24">
        <f t="shared" si="70"/>
        <v>40310</v>
      </c>
      <c r="O350" s="24">
        <f t="shared" si="70"/>
        <v>40572</v>
      </c>
      <c r="P350" s="24">
        <f t="shared" si="70"/>
        <v>44881</v>
      </c>
      <c r="Q350" s="24">
        <f t="shared" si="70"/>
        <v>47043</v>
      </c>
      <c r="R350" s="24">
        <f t="shared" ref="R350" si="71">SUM(R346:R349)</f>
        <v>43707</v>
      </c>
      <c r="S350" s="24">
        <v>44918</v>
      </c>
      <c r="T350" s="24">
        <f t="shared" ref="T350:Y350" si="72">SUM(T346:T349)</f>
        <v>41558</v>
      </c>
      <c r="U350" s="24">
        <f t="shared" si="72"/>
        <v>49709</v>
      </c>
      <c r="V350" s="24">
        <f t="shared" si="72"/>
        <v>51959</v>
      </c>
      <c r="W350" s="24">
        <f t="shared" si="72"/>
        <v>51197</v>
      </c>
      <c r="X350" s="24">
        <f t="shared" si="72"/>
        <v>59467</v>
      </c>
      <c r="Y350" s="24">
        <f t="shared" si="72"/>
        <v>56183</v>
      </c>
      <c r="Z350" s="24">
        <v>64534</v>
      </c>
      <c r="AA350" s="24">
        <v>50643</v>
      </c>
      <c r="AB350" s="24">
        <v>59503</v>
      </c>
      <c r="AC350" s="24">
        <v>85747</v>
      </c>
      <c r="AD350" s="24">
        <v>87346</v>
      </c>
      <c r="AE350" s="24">
        <v>64140</v>
      </c>
      <c r="AF350" s="24">
        <v>98649</v>
      </c>
      <c r="AG350" s="24">
        <v>77744</v>
      </c>
      <c r="AH350" s="24">
        <v>78326</v>
      </c>
      <c r="AI350" s="24">
        <v>88699</v>
      </c>
      <c r="AJ350" s="24">
        <v>102480</v>
      </c>
      <c r="AK350" s="24">
        <v>99778</v>
      </c>
      <c r="AL350" s="24">
        <v>99635</v>
      </c>
      <c r="AM350" s="24">
        <v>96641</v>
      </c>
      <c r="AN350" s="24">
        <v>89660</v>
      </c>
      <c r="AO350" s="24">
        <v>101261</v>
      </c>
      <c r="AP350" s="24">
        <v>103309</v>
      </c>
      <c r="AQ350" s="24">
        <v>89935</v>
      </c>
    </row>
    <row r="354" spans="2:43" ht="13.5" x14ac:dyDescent="0.25">
      <c r="B354" s="25" t="s">
        <v>7</v>
      </c>
    </row>
    <row r="356" spans="2:43" ht="14" thickBot="1" x14ac:dyDescent="0.3">
      <c r="B356" s="25" t="s">
        <v>152</v>
      </c>
    </row>
    <row r="357" spans="2:43" ht="14" thickBot="1" x14ac:dyDescent="0.35">
      <c r="B357" s="26"/>
      <c r="C357" s="27" t="s">
        <v>19</v>
      </c>
      <c r="D357" s="27" t="s">
        <v>20</v>
      </c>
      <c r="E357" s="27" t="s">
        <v>51</v>
      </c>
      <c r="F357" s="27" t="s">
        <v>52</v>
      </c>
      <c r="G357" s="27" t="s">
        <v>53</v>
      </c>
      <c r="H357" s="27" t="s">
        <v>54</v>
      </c>
      <c r="I357" s="27" t="s">
        <v>55</v>
      </c>
      <c r="J357" s="27" t="s">
        <v>56</v>
      </c>
      <c r="K357" s="31" t="s">
        <v>27</v>
      </c>
      <c r="L357" s="31" t="s">
        <v>28</v>
      </c>
      <c r="M357" s="31" t="s">
        <v>29</v>
      </c>
      <c r="N357" s="31" t="s">
        <v>30</v>
      </c>
      <c r="O357" s="31" t="s">
        <v>31</v>
      </c>
      <c r="P357" s="31" t="s">
        <v>32</v>
      </c>
      <c r="Q357" s="31" t="s">
        <v>33</v>
      </c>
      <c r="R357" s="31" t="s">
        <v>34</v>
      </c>
      <c r="S357" s="31" t="s">
        <v>35</v>
      </c>
      <c r="T357" s="31" t="s">
        <v>36</v>
      </c>
      <c r="U357" s="20" t="s">
        <v>37</v>
      </c>
      <c r="V357" s="20" t="s">
        <v>38</v>
      </c>
      <c r="W357" s="20" t="s">
        <v>39</v>
      </c>
      <c r="X357" s="20" t="s">
        <v>40</v>
      </c>
      <c r="Y357" s="20" t="s">
        <v>41</v>
      </c>
      <c r="Z357" s="20" t="s">
        <v>42</v>
      </c>
      <c r="AA357" s="20" t="s">
        <v>234</v>
      </c>
      <c r="AB357" s="20" t="s">
        <v>235</v>
      </c>
      <c r="AC357" s="20" t="s">
        <v>236</v>
      </c>
      <c r="AD357" s="20" t="s">
        <v>237</v>
      </c>
      <c r="AE357" s="20" t="s">
        <v>238</v>
      </c>
      <c r="AF357" s="20" t="s">
        <v>239</v>
      </c>
      <c r="AG357" s="20" t="s">
        <v>279</v>
      </c>
      <c r="AH357" s="20" t="s">
        <v>280</v>
      </c>
      <c r="AI357" s="20" t="s">
        <v>281</v>
      </c>
      <c r="AJ357" s="20" t="s">
        <v>282</v>
      </c>
      <c r="AK357" s="20" t="s">
        <v>283</v>
      </c>
      <c r="AL357" s="20" t="s">
        <v>284</v>
      </c>
      <c r="AM357" s="20" t="s">
        <v>290</v>
      </c>
      <c r="AN357" s="20" t="s">
        <v>291</v>
      </c>
      <c r="AO357" s="20" t="s">
        <v>292</v>
      </c>
      <c r="AP357" s="20" t="s">
        <v>295</v>
      </c>
      <c r="AQ357" s="20" t="s">
        <v>298</v>
      </c>
    </row>
    <row r="358" spans="2:43" ht="13.5" x14ac:dyDescent="0.3">
      <c r="B358" s="28" t="s">
        <v>153</v>
      </c>
      <c r="C358" s="29">
        <v>15647756.720000001</v>
      </c>
      <c r="D358" s="29">
        <v>687370.95</v>
      </c>
      <c r="E358" s="29">
        <v>1858139.32</v>
      </c>
      <c r="F358" s="29">
        <v>100886.71</v>
      </c>
      <c r="G358" s="29">
        <v>121938.607</v>
      </c>
      <c r="H358" s="29">
        <v>61573.71</v>
      </c>
      <c r="I358" s="29">
        <v>3752325.35</v>
      </c>
      <c r="J358" s="29">
        <v>5162428.4052313082</v>
      </c>
      <c r="K358" s="29">
        <v>29421.853080765999</v>
      </c>
      <c r="L358" s="29">
        <v>67082.2</v>
      </c>
      <c r="M358" s="29">
        <v>13990</v>
      </c>
      <c r="N358" s="29">
        <v>1309690</v>
      </c>
      <c r="O358" s="29">
        <v>272000</v>
      </c>
      <c r="P358" s="29">
        <v>244400</v>
      </c>
      <c r="Q358" s="29">
        <v>148500</v>
      </c>
      <c r="R358" s="29">
        <v>882700</v>
      </c>
      <c r="S358" s="29">
        <v>368700</v>
      </c>
      <c r="T358" s="29">
        <v>113300</v>
      </c>
      <c r="U358" s="29">
        <v>286670</v>
      </c>
      <c r="V358" s="29">
        <v>3413260</v>
      </c>
      <c r="W358" s="29">
        <v>1767300</v>
      </c>
      <c r="X358" s="29">
        <v>792990</v>
      </c>
      <c r="Y358" s="29">
        <v>3616260</v>
      </c>
      <c r="Z358" s="29">
        <v>5955613</v>
      </c>
      <c r="AA358" s="29">
        <v>1265008</v>
      </c>
      <c r="AB358" s="29">
        <v>604542</v>
      </c>
      <c r="AC358" s="29">
        <v>960588</v>
      </c>
      <c r="AD358" s="29">
        <v>8458107</v>
      </c>
      <c r="AE358" s="29">
        <v>1621938</v>
      </c>
      <c r="AF358" s="29">
        <v>4310638</v>
      </c>
      <c r="AG358" s="29">
        <v>2754775</v>
      </c>
      <c r="AH358" s="29">
        <v>12987261</v>
      </c>
      <c r="AI358" s="29">
        <v>74613657</v>
      </c>
      <c r="AJ358" s="29">
        <v>1120876</v>
      </c>
      <c r="AK358" s="29">
        <v>2583023</v>
      </c>
      <c r="AL358" s="29">
        <v>13308536</v>
      </c>
      <c r="AM358" s="29">
        <v>1759648</v>
      </c>
      <c r="AN358" s="29">
        <v>623180</v>
      </c>
      <c r="AO358" s="29">
        <v>595904</v>
      </c>
      <c r="AP358" s="29">
        <v>17742411</v>
      </c>
      <c r="AQ358" s="29">
        <v>2551531</v>
      </c>
    </row>
    <row r="359" spans="2:43" ht="13.5" x14ac:dyDescent="0.3">
      <c r="B359" s="28" t="s">
        <v>154</v>
      </c>
      <c r="C359" s="29">
        <v>2136200</v>
      </c>
      <c r="D359" s="29">
        <v>9063097.4125000015</v>
      </c>
      <c r="E359" s="29">
        <v>4661888</v>
      </c>
      <c r="F359" s="29">
        <v>4270158.09</v>
      </c>
      <c r="G359" s="29">
        <v>2931645.2489999998</v>
      </c>
      <c r="H359" s="29">
        <v>2641207.7599999998</v>
      </c>
      <c r="I359" s="29">
        <v>2552600</v>
      </c>
      <c r="J359" s="29">
        <v>2693348.3050191766</v>
      </c>
      <c r="K359" s="29">
        <v>4491602.34792828</v>
      </c>
      <c r="L359" s="29">
        <v>4383992</v>
      </c>
      <c r="M359" s="29">
        <v>6959431</v>
      </c>
      <c r="N359" s="29">
        <v>5214563</v>
      </c>
      <c r="O359" s="29">
        <v>3614099</v>
      </c>
      <c r="P359" s="29">
        <v>4702542</v>
      </c>
      <c r="Q359" s="29">
        <v>6316746</v>
      </c>
      <c r="R359" s="29">
        <v>6636070</v>
      </c>
      <c r="S359" s="29">
        <v>6241076</v>
      </c>
      <c r="T359" s="29">
        <v>8524300</v>
      </c>
      <c r="U359" s="29">
        <v>9662700</v>
      </c>
      <c r="V359" s="29">
        <v>7345984</v>
      </c>
      <c r="W359" s="29">
        <v>10091320</v>
      </c>
      <c r="X359" s="29">
        <v>11368843</v>
      </c>
      <c r="Y359" s="29">
        <v>13437484</v>
      </c>
      <c r="Z359" s="29">
        <v>22182499</v>
      </c>
      <c r="AA359" s="29">
        <v>9011968</v>
      </c>
      <c r="AB359" s="29">
        <v>8575901</v>
      </c>
      <c r="AC359" s="29">
        <v>21947528</v>
      </c>
      <c r="AD359" s="29">
        <v>18945858</v>
      </c>
      <c r="AE359" s="29">
        <v>12695924</v>
      </c>
      <c r="AF359" s="29">
        <v>9856757</v>
      </c>
      <c r="AG359" s="29">
        <v>16512391</v>
      </c>
      <c r="AH359" s="29">
        <v>26673783</v>
      </c>
      <c r="AI359" s="29">
        <v>77124204</v>
      </c>
      <c r="AJ359" s="29">
        <v>40971459</v>
      </c>
      <c r="AK359" s="29">
        <v>23608500</v>
      </c>
      <c r="AL359" s="29">
        <v>423697723</v>
      </c>
      <c r="AM359" s="29">
        <v>235942695.18000001</v>
      </c>
      <c r="AN359" s="29">
        <v>31081222.490000002</v>
      </c>
      <c r="AO359" s="29">
        <v>111777160.14</v>
      </c>
      <c r="AP359" s="29">
        <v>43372458</v>
      </c>
      <c r="AQ359" s="29">
        <v>53854412</v>
      </c>
    </row>
    <row r="360" spans="2:43" ht="27" x14ac:dyDescent="0.3">
      <c r="B360" s="28" t="s">
        <v>155</v>
      </c>
      <c r="C360" s="29">
        <v>7069817.8500000006</v>
      </c>
      <c r="D360" s="29">
        <v>6843901.7019999996</v>
      </c>
      <c r="E360" s="29">
        <v>3618048.89</v>
      </c>
      <c r="F360" s="29">
        <v>5547197.2899999991</v>
      </c>
      <c r="G360" s="29">
        <v>2412220.8739999998</v>
      </c>
      <c r="H360" s="29">
        <v>3539359.35</v>
      </c>
      <c r="I360" s="29">
        <v>811700</v>
      </c>
      <c r="J360" s="29">
        <v>6282524.2432626225</v>
      </c>
      <c r="K360" s="29">
        <v>17652237.915959612</v>
      </c>
      <c r="L360" s="29">
        <v>4902830</v>
      </c>
      <c r="M360" s="29">
        <v>6245942</v>
      </c>
      <c r="N360" s="29">
        <v>6496890</v>
      </c>
      <c r="O360" s="29">
        <v>3977950</v>
      </c>
      <c r="P360" s="29">
        <v>2224230</v>
      </c>
      <c r="Q360" s="29">
        <v>10614340</v>
      </c>
      <c r="R360" s="29">
        <v>1927966</v>
      </c>
      <c r="S360" s="29">
        <v>3596546</v>
      </c>
      <c r="T360" s="29">
        <v>7008990</v>
      </c>
      <c r="U360" s="29">
        <v>5559290</v>
      </c>
      <c r="V360" s="29">
        <v>5782250</v>
      </c>
      <c r="W360" s="29">
        <v>2234650.54</v>
      </c>
      <c r="X360" s="29">
        <v>4069300</v>
      </c>
      <c r="Y360" s="29">
        <v>26275410</v>
      </c>
      <c r="Z360" s="29">
        <v>10911791.779999999</v>
      </c>
      <c r="AA360" s="29">
        <v>5147660</v>
      </c>
      <c r="AB360" s="29">
        <v>11040214</v>
      </c>
      <c r="AC360" s="29">
        <v>11481100</v>
      </c>
      <c r="AD360" s="29">
        <v>6243071</v>
      </c>
      <c r="AE360" s="29">
        <v>6460900</v>
      </c>
      <c r="AF360" s="29">
        <v>9118381</v>
      </c>
      <c r="AG360" s="29">
        <v>10289600</v>
      </c>
      <c r="AH360" s="29">
        <v>11523727</v>
      </c>
      <c r="AI360" s="29">
        <v>7970300</v>
      </c>
      <c r="AJ360" s="29">
        <v>9028758</v>
      </c>
      <c r="AK360" s="29">
        <v>2252893</v>
      </c>
      <c r="AL360" s="29">
        <v>5267607.5600000005</v>
      </c>
      <c r="AM360" s="29">
        <v>108980209.52249999</v>
      </c>
      <c r="AN360" s="29">
        <v>31276815.94140625</v>
      </c>
      <c r="AO360" s="29">
        <v>2214770.7400000002</v>
      </c>
      <c r="AP360" s="29">
        <v>2576012.65</v>
      </c>
      <c r="AQ360" s="29">
        <v>955100.13</v>
      </c>
    </row>
    <row r="361" spans="2:43" ht="27.5" thickBot="1" x14ac:dyDescent="0.35">
      <c r="B361" s="28" t="s">
        <v>156</v>
      </c>
      <c r="C361" s="29">
        <v>9291733.4399999995</v>
      </c>
      <c r="D361" s="29">
        <v>962245.28</v>
      </c>
      <c r="E361" s="29">
        <v>8540872.7599999998</v>
      </c>
      <c r="F361" s="29">
        <v>8200598.1799999997</v>
      </c>
      <c r="G361" s="29">
        <v>2038708.42</v>
      </c>
      <c r="H361" s="29">
        <v>2425830.7000000002</v>
      </c>
      <c r="I361" s="29">
        <v>9753226.75</v>
      </c>
      <c r="J361" s="29">
        <v>50000</v>
      </c>
      <c r="K361" s="29">
        <v>0</v>
      </c>
      <c r="L361" s="29">
        <v>1595600</v>
      </c>
      <c r="M361" s="29">
        <v>0</v>
      </c>
      <c r="N361" s="29">
        <v>10296402.27</v>
      </c>
      <c r="O361" s="29">
        <v>1500000</v>
      </c>
      <c r="P361" s="29">
        <v>200000</v>
      </c>
      <c r="Q361" s="29">
        <v>0</v>
      </c>
      <c r="R361" s="29">
        <v>2002840</v>
      </c>
      <c r="S361" s="29">
        <v>18748600</v>
      </c>
      <c r="T361" s="29">
        <v>3995650</v>
      </c>
      <c r="U361" s="29">
        <v>19607920</v>
      </c>
      <c r="V361" s="29">
        <v>1024710.52</v>
      </c>
      <c r="W361" s="29">
        <v>11632633.779999999</v>
      </c>
      <c r="X361" s="29">
        <v>8164637.1519999998</v>
      </c>
      <c r="Y361" s="29">
        <v>0</v>
      </c>
      <c r="Z361" s="29">
        <v>10850000</v>
      </c>
      <c r="AA361" s="29">
        <v>6950775</v>
      </c>
      <c r="AB361" s="29">
        <v>341420</v>
      </c>
      <c r="AC361" s="29">
        <v>0</v>
      </c>
      <c r="AD361" s="29">
        <v>12743820</v>
      </c>
      <c r="AE361" s="29">
        <v>35538015.301699996</v>
      </c>
      <c r="AF361" s="29">
        <v>61225742.130000003</v>
      </c>
      <c r="AG361" s="29">
        <v>118633538.18000001</v>
      </c>
      <c r="AH361" s="29">
        <v>101835468</v>
      </c>
      <c r="AI361" s="29">
        <v>62621634</v>
      </c>
      <c r="AJ361" s="29">
        <v>95479256</v>
      </c>
      <c r="AK361" s="29">
        <v>173631249.69999999</v>
      </c>
      <c r="AL361" s="29">
        <v>62376895.719999999</v>
      </c>
      <c r="AM361" s="29">
        <v>115654620.397534</v>
      </c>
      <c r="AN361" s="29">
        <v>33678847.700000003</v>
      </c>
      <c r="AO361" s="29">
        <v>163198118.65000001</v>
      </c>
      <c r="AP361" s="29">
        <v>54314364.838399999</v>
      </c>
      <c r="AQ361" s="29">
        <v>15017233.4</v>
      </c>
    </row>
    <row r="362" spans="2:43" ht="14" thickBot="1" x14ac:dyDescent="0.35">
      <c r="B362" s="30" t="s">
        <v>103</v>
      </c>
      <c r="C362" s="24">
        <v>34145508.009999998</v>
      </c>
      <c r="D362" s="24">
        <v>17556615.344500002</v>
      </c>
      <c r="E362" s="24">
        <v>18678948.969999999</v>
      </c>
      <c r="F362" s="24">
        <v>18118840.27</v>
      </c>
      <c r="G362" s="24">
        <v>7504513.1499999994</v>
      </c>
      <c r="H362" s="24">
        <v>8667971.5199999996</v>
      </c>
      <c r="I362" s="24">
        <v>16869852.100000001</v>
      </c>
      <c r="J362" s="24">
        <v>14188300.953513108</v>
      </c>
      <c r="K362" s="24">
        <v>22173262.116968658</v>
      </c>
      <c r="L362" s="24">
        <f t="shared" ref="L362:Q362" si="73">SUM(L358:L361)</f>
        <v>10949504.199999999</v>
      </c>
      <c r="M362" s="24">
        <f t="shared" si="73"/>
        <v>13219363</v>
      </c>
      <c r="N362" s="24">
        <f t="shared" si="73"/>
        <v>23317545.27</v>
      </c>
      <c r="O362" s="24">
        <f t="shared" si="73"/>
        <v>9364049</v>
      </c>
      <c r="P362" s="24">
        <f t="shared" si="73"/>
        <v>7371172</v>
      </c>
      <c r="Q362" s="24">
        <f t="shared" si="73"/>
        <v>17079586</v>
      </c>
      <c r="R362" s="24">
        <f t="shared" ref="R362:S362" si="74">SUM(R358:R361)</f>
        <v>11449576</v>
      </c>
      <c r="S362" s="24">
        <f t="shared" si="74"/>
        <v>28954922</v>
      </c>
      <c r="T362" s="24">
        <f t="shared" ref="T362:Y362" si="75">SUM(T358:T361)</f>
        <v>19642240</v>
      </c>
      <c r="U362" s="24">
        <f t="shared" si="75"/>
        <v>35116580</v>
      </c>
      <c r="V362" s="24">
        <f t="shared" si="75"/>
        <v>17566204.52</v>
      </c>
      <c r="W362" s="24">
        <f t="shared" si="75"/>
        <v>25725904.32</v>
      </c>
      <c r="X362" s="24">
        <f t="shared" si="75"/>
        <v>24395770.151999999</v>
      </c>
      <c r="Y362" s="24">
        <f t="shared" si="75"/>
        <v>43329154</v>
      </c>
      <c r="Z362" s="24">
        <v>49899903.780000001</v>
      </c>
      <c r="AA362" s="24">
        <v>22375411</v>
      </c>
      <c r="AB362" s="24">
        <v>20562077</v>
      </c>
      <c r="AC362" s="24">
        <v>34389216</v>
      </c>
      <c r="AD362" s="24">
        <v>46390856</v>
      </c>
      <c r="AE362" s="24">
        <v>56316777.301699996</v>
      </c>
      <c r="AF362" s="24">
        <v>84511518.129999995</v>
      </c>
      <c r="AG362" s="24">
        <v>148190304.18000001</v>
      </c>
      <c r="AH362" s="24">
        <v>153020239</v>
      </c>
      <c r="AI362" s="24">
        <v>222329795</v>
      </c>
      <c r="AJ362" s="24">
        <v>146600349</v>
      </c>
      <c r="AK362" s="24">
        <v>202075665.69999999</v>
      </c>
      <c r="AL362" s="24">
        <v>504650762.27999997</v>
      </c>
      <c r="AM362" s="24">
        <v>462337173.100034</v>
      </c>
      <c r="AN362" s="24">
        <v>96660066.131406248</v>
      </c>
      <c r="AO362" s="24">
        <v>277785953.53000003</v>
      </c>
      <c r="AP362" s="24">
        <v>118005246.48840001</v>
      </c>
      <c r="AQ362" s="24">
        <v>72378276.530000001</v>
      </c>
    </row>
    <row r="366" spans="2:43" ht="14" thickBot="1" x14ac:dyDescent="0.3">
      <c r="B366" s="25" t="s">
        <v>157</v>
      </c>
    </row>
    <row r="367" spans="2:43" ht="14" thickBot="1" x14ac:dyDescent="0.35">
      <c r="B367" s="26"/>
      <c r="C367" s="27" t="s">
        <v>19</v>
      </c>
      <c r="D367" s="27" t="s">
        <v>20</v>
      </c>
      <c r="E367" s="27" t="s">
        <v>51</v>
      </c>
      <c r="F367" s="27" t="s">
        <v>52</v>
      </c>
      <c r="G367" s="27" t="s">
        <v>53</v>
      </c>
      <c r="H367" s="27" t="s">
        <v>54</v>
      </c>
      <c r="I367" s="27" t="s">
        <v>55</v>
      </c>
      <c r="J367" s="27" t="s">
        <v>56</v>
      </c>
      <c r="K367" s="31" t="s">
        <v>27</v>
      </c>
      <c r="L367" s="31" t="s">
        <v>28</v>
      </c>
      <c r="M367" s="31" t="s">
        <v>29</v>
      </c>
      <c r="N367" s="31" t="s">
        <v>30</v>
      </c>
      <c r="O367" s="31" t="s">
        <v>31</v>
      </c>
      <c r="P367" s="31" t="s">
        <v>32</v>
      </c>
      <c r="Q367" s="31" t="s">
        <v>33</v>
      </c>
      <c r="R367" s="31" t="s">
        <v>34</v>
      </c>
      <c r="S367" s="31" t="s">
        <v>35</v>
      </c>
      <c r="T367" s="31" t="s">
        <v>36</v>
      </c>
      <c r="U367" s="20" t="s">
        <v>37</v>
      </c>
      <c r="V367" s="20" t="s">
        <v>38</v>
      </c>
      <c r="W367" s="20" t="s">
        <v>39</v>
      </c>
      <c r="X367" s="20" t="s">
        <v>40</v>
      </c>
      <c r="Y367" s="20" t="s">
        <v>41</v>
      </c>
      <c r="Z367" s="20" t="s">
        <v>42</v>
      </c>
      <c r="AA367" s="20" t="s">
        <v>234</v>
      </c>
      <c r="AB367" s="20" t="s">
        <v>235</v>
      </c>
      <c r="AC367" s="20" t="s">
        <v>236</v>
      </c>
      <c r="AD367" s="20" t="s">
        <v>237</v>
      </c>
      <c r="AE367" s="20" t="s">
        <v>238</v>
      </c>
      <c r="AF367" s="20" t="s">
        <v>239</v>
      </c>
      <c r="AG367" s="20" t="s">
        <v>279</v>
      </c>
      <c r="AH367" s="20" t="s">
        <v>280</v>
      </c>
      <c r="AI367" s="20" t="s">
        <v>281</v>
      </c>
      <c r="AJ367" s="20" t="s">
        <v>282</v>
      </c>
      <c r="AK367" s="20" t="s">
        <v>283</v>
      </c>
      <c r="AL367" s="20" t="s">
        <v>284</v>
      </c>
      <c r="AM367" s="20" t="s">
        <v>286</v>
      </c>
      <c r="AN367" s="20" t="s">
        <v>287</v>
      </c>
      <c r="AO367" s="20" t="s">
        <v>288</v>
      </c>
      <c r="AP367" s="20" t="s">
        <v>293</v>
      </c>
      <c r="AQ367" s="20" t="s">
        <v>296</v>
      </c>
    </row>
    <row r="368" spans="2:43" ht="13.5" x14ac:dyDescent="0.3">
      <c r="B368" s="28" t="s">
        <v>153</v>
      </c>
      <c r="C368" s="29">
        <v>15</v>
      </c>
      <c r="D368" s="29">
        <v>15</v>
      </c>
      <c r="E368" s="29">
        <v>22</v>
      </c>
      <c r="F368" s="29">
        <v>44.3</v>
      </c>
      <c r="G368" s="29">
        <v>27.6</v>
      </c>
      <c r="H368" s="29">
        <v>6</v>
      </c>
      <c r="I368" s="29">
        <v>20</v>
      </c>
      <c r="J368" s="29">
        <v>5</v>
      </c>
      <c r="K368" s="29">
        <v>15</v>
      </c>
      <c r="L368" s="29">
        <v>7</v>
      </c>
      <c r="M368" s="29">
        <v>2</v>
      </c>
      <c r="N368" s="29">
        <v>368</v>
      </c>
      <c r="O368" s="29">
        <v>103</v>
      </c>
      <c r="P368" s="29">
        <v>56</v>
      </c>
      <c r="Q368" s="29">
        <v>37</v>
      </c>
      <c r="R368" s="29">
        <v>250</v>
      </c>
      <c r="S368" s="29">
        <v>38</v>
      </c>
      <c r="T368" s="29">
        <v>22</v>
      </c>
      <c r="U368" s="29">
        <v>77</v>
      </c>
      <c r="V368" s="29">
        <v>745</v>
      </c>
      <c r="W368" s="29">
        <v>384</v>
      </c>
      <c r="X368" s="29">
        <v>166</v>
      </c>
      <c r="Y368" s="29">
        <v>324</v>
      </c>
      <c r="Z368" s="29">
        <v>994</v>
      </c>
      <c r="AA368" s="29">
        <v>227</v>
      </c>
      <c r="AB368" s="29">
        <v>117</v>
      </c>
      <c r="AC368" s="29">
        <v>139</v>
      </c>
      <c r="AD368" s="29">
        <v>1348</v>
      </c>
      <c r="AE368" s="29">
        <v>322</v>
      </c>
      <c r="AF368" s="29">
        <v>348</v>
      </c>
      <c r="AG368" s="29">
        <v>493</v>
      </c>
      <c r="AH368" s="29">
        <v>1954</v>
      </c>
      <c r="AI368" s="29">
        <v>3309</v>
      </c>
      <c r="AJ368" s="29">
        <v>194</v>
      </c>
      <c r="AK368" s="29">
        <v>453</v>
      </c>
      <c r="AL368" s="29">
        <v>2549</v>
      </c>
      <c r="AM368" s="29">
        <v>343</v>
      </c>
      <c r="AN368" s="29">
        <v>126</v>
      </c>
      <c r="AO368" s="29">
        <v>101</v>
      </c>
      <c r="AP368" s="29">
        <v>3339</v>
      </c>
      <c r="AQ368" s="29">
        <v>143</v>
      </c>
    </row>
    <row r="369" spans="2:43" ht="13.5" x14ac:dyDescent="0.3">
      <c r="B369" s="28" t="s">
        <v>154</v>
      </c>
      <c r="C369" s="29">
        <v>645</v>
      </c>
      <c r="D369" s="29">
        <v>450</v>
      </c>
      <c r="E369" s="29">
        <v>568</v>
      </c>
      <c r="F369" s="29">
        <v>737.1</v>
      </c>
      <c r="G369" s="29">
        <v>418.2</v>
      </c>
      <c r="H369" s="29">
        <v>231</v>
      </c>
      <c r="I369" s="29">
        <v>181</v>
      </c>
      <c r="J369" s="29">
        <v>206</v>
      </c>
      <c r="K369" s="29">
        <v>243</v>
      </c>
      <c r="L369" s="29">
        <v>237</v>
      </c>
      <c r="M369" s="29">
        <v>225</v>
      </c>
      <c r="N369" s="29">
        <v>236</v>
      </c>
      <c r="O369" s="29">
        <v>218</v>
      </c>
      <c r="P369" s="29">
        <v>219</v>
      </c>
      <c r="Q369" s="29">
        <v>253</v>
      </c>
      <c r="R369" s="29">
        <v>316</v>
      </c>
      <c r="S369" s="29">
        <v>280</v>
      </c>
      <c r="T369" s="29">
        <v>206</v>
      </c>
      <c r="U369" s="29">
        <v>387</v>
      </c>
      <c r="V369" s="29">
        <v>406</v>
      </c>
      <c r="W369" s="29">
        <v>367</v>
      </c>
      <c r="X369" s="29">
        <v>343</v>
      </c>
      <c r="Y369" s="29">
        <v>329</v>
      </c>
      <c r="Z369" s="29">
        <v>454</v>
      </c>
      <c r="AA369" s="29">
        <v>235</v>
      </c>
      <c r="AB369" s="29">
        <v>237</v>
      </c>
      <c r="AC369" s="29">
        <v>586</v>
      </c>
      <c r="AD369" s="29">
        <v>476</v>
      </c>
      <c r="AE369" s="29">
        <v>294</v>
      </c>
      <c r="AF369" s="29">
        <v>224</v>
      </c>
      <c r="AG369" s="29">
        <v>352</v>
      </c>
      <c r="AH369" s="29">
        <v>627</v>
      </c>
      <c r="AI369" s="29">
        <v>2923</v>
      </c>
      <c r="AJ369" s="29">
        <v>568</v>
      </c>
      <c r="AK369" s="29">
        <v>602</v>
      </c>
      <c r="AL369" s="29">
        <v>5623</v>
      </c>
      <c r="AM369" s="29">
        <v>3569</v>
      </c>
      <c r="AN369" s="29">
        <v>407</v>
      </c>
      <c r="AO369" s="29">
        <v>688</v>
      </c>
      <c r="AP369" s="29">
        <v>6622</v>
      </c>
      <c r="AQ369" s="29">
        <v>6405</v>
      </c>
    </row>
    <row r="370" spans="2:43" ht="27" x14ac:dyDescent="0.3">
      <c r="B370" s="28" t="s">
        <v>155</v>
      </c>
      <c r="C370" s="29">
        <v>101</v>
      </c>
      <c r="D370" s="29">
        <v>117</v>
      </c>
      <c r="E370" s="29">
        <v>170</v>
      </c>
      <c r="F370" s="29">
        <v>225.6</v>
      </c>
      <c r="G370" s="29">
        <v>135.19999999999999</v>
      </c>
      <c r="H370" s="29">
        <v>70</v>
      </c>
      <c r="I370" s="29">
        <v>43</v>
      </c>
      <c r="J370" s="29">
        <v>56</v>
      </c>
      <c r="K370" s="29">
        <v>99</v>
      </c>
      <c r="L370" s="29">
        <v>101</v>
      </c>
      <c r="M370" s="29">
        <v>88</v>
      </c>
      <c r="N370" s="29">
        <v>81</v>
      </c>
      <c r="O370" s="29">
        <v>93</v>
      </c>
      <c r="P370" s="29">
        <v>92</v>
      </c>
      <c r="Q370" s="29">
        <v>104</v>
      </c>
      <c r="R370" s="29">
        <v>48</v>
      </c>
      <c r="S370" s="29">
        <v>86</v>
      </c>
      <c r="T370" s="29">
        <v>68</v>
      </c>
      <c r="U370" s="29">
        <v>75</v>
      </c>
      <c r="V370" s="29">
        <v>65</v>
      </c>
      <c r="W370" s="29">
        <v>37</v>
      </c>
      <c r="X370" s="29">
        <v>37</v>
      </c>
      <c r="Y370" s="29">
        <v>83</v>
      </c>
      <c r="Z370" s="29">
        <v>76</v>
      </c>
      <c r="AA370" s="29">
        <v>212</v>
      </c>
      <c r="AB370" s="29">
        <v>184</v>
      </c>
      <c r="AC370" s="29">
        <v>175</v>
      </c>
      <c r="AD370" s="29">
        <v>241</v>
      </c>
      <c r="AE370" s="29">
        <v>184</v>
      </c>
      <c r="AF370" s="29">
        <v>199</v>
      </c>
      <c r="AG370" s="29">
        <v>246</v>
      </c>
      <c r="AH370" s="29">
        <v>298</v>
      </c>
      <c r="AI370" s="29">
        <v>180</v>
      </c>
      <c r="AJ370" s="29">
        <v>177</v>
      </c>
      <c r="AK370" s="29">
        <v>98</v>
      </c>
      <c r="AL370" s="29">
        <v>76</v>
      </c>
      <c r="AM370" s="29">
        <v>852</v>
      </c>
      <c r="AN370" s="29">
        <v>107</v>
      </c>
      <c r="AO370" s="29">
        <v>2</v>
      </c>
      <c r="AP370" s="29">
        <v>2</v>
      </c>
      <c r="AQ370" s="29">
        <v>4</v>
      </c>
    </row>
    <row r="371" spans="2:43" ht="27.5" thickBot="1" x14ac:dyDescent="0.35">
      <c r="B371" s="28" t="s">
        <v>156</v>
      </c>
      <c r="C371" s="29">
        <v>9</v>
      </c>
      <c r="D371" s="29">
        <v>5</v>
      </c>
      <c r="E371" s="29">
        <v>13</v>
      </c>
      <c r="F371" s="29">
        <v>19</v>
      </c>
      <c r="G371" s="29">
        <v>6</v>
      </c>
      <c r="H371" s="29">
        <v>6</v>
      </c>
      <c r="I371" s="29">
        <v>5</v>
      </c>
      <c r="J371" s="29">
        <v>1</v>
      </c>
      <c r="K371" s="29">
        <v>0</v>
      </c>
      <c r="L371" s="29">
        <v>1</v>
      </c>
      <c r="M371" s="29">
        <v>0</v>
      </c>
      <c r="N371" s="29">
        <v>5</v>
      </c>
      <c r="O371" s="29">
        <v>1</v>
      </c>
      <c r="P371" s="29">
        <v>1</v>
      </c>
      <c r="Q371" s="29">
        <v>0</v>
      </c>
      <c r="R371" s="29">
        <v>33</v>
      </c>
      <c r="S371" s="29">
        <v>36</v>
      </c>
      <c r="T371" s="29">
        <v>20</v>
      </c>
      <c r="U371" s="29">
        <v>56</v>
      </c>
      <c r="V371" s="29">
        <v>17</v>
      </c>
      <c r="W371" s="29">
        <v>6</v>
      </c>
      <c r="X371" s="29">
        <v>2</v>
      </c>
      <c r="Y371" s="29">
        <v>0</v>
      </c>
      <c r="Z371" s="29">
        <v>2</v>
      </c>
      <c r="AA371" s="29">
        <v>5</v>
      </c>
      <c r="AB371" s="29">
        <v>1</v>
      </c>
      <c r="AC371" s="29">
        <v>0</v>
      </c>
      <c r="AD371" s="29">
        <v>5</v>
      </c>
      <c r="AE371" s="29">
        <v>8</v>
      </c>
      <c r="AF371" s="29">
        <v>12</v>
      </c>
      <c r="AG371" s="29">
        <v>9</v>
      </c>
      <c r="AH371" s="29">
        <v>16</v>
      </c>
      <c r="AI371" s="29">
        <v>24</v>
      </c>
      <c r="AJ371" s="29">
        <v>108</v>
      </c>
      <c r="AK371" s="29">
        <v>110</v>
      </c>
      <c r="AL371" s="29">
        <v>115</v>
      </c>
      <c r="AM371" s="29">
        <v>153</v>
      </c>
      <c r="AN371" s="29">
        <v>31</v>
      </c>
      <c r="AO371" s="29">
        <v>20</v>
      </c>
      <c r="AP371" s="29">
        <v>15</v>
      </c>
      <c r="AQ371" s="29">
        <v>12</v>
      </c>
    </row>
    <row r="372" spans="2:43" ht="14" thickBot="1" x14ac:dyDescent="0.35">
      <c r="B372" s="30" t="s">
        <v>106</v>
      </c>
      <c r="C372" s="24">
        <v>770</v>
      </c>
      <c r="D372" s="24">
        <v>587</v>
      </c>
      <c r="E372" s="24">
        <v>773</v>
      </c>
      <c r="F372" s="24">
        <v>1026</v>
      </c>
      <c r="G372" s="24">
        <v>587</v>
      </c>
      <c r="H372" s="24">
        <v>313</v>
      </c>
      <c r="I372" s="24">
        <v>249</v>
      </c>
      <c r="J372" s="24">
        <v>268</v>
      </c>
      <c r="K372" s="24">
        <v>357</v>
      </c>
      <c r="L372" s="24">
        <f t="shared" ref="L372:Q372" si="76">SUM(L368:L371)</f>
        <v>346</v>
      </c>
      <c r="M372" s="24">
        <f t="shared" si="76"/>
        <v>315</v>
      </c>
      <c r="N372" s="24">
        <f t="shared" si="76"/>
        <v>690</v>
      </c>
      <c r="O372" s="24">
        <f t="shared" si="76"/>
        <v>415</v>
      </c>
      <c r="P372" s="24">
        <f t="shared" si="76"/>
        <v>368</v>
      </c>
      <c r="Q372" s="24">
        <f t="shared" si="76"/>
        <v>394</v>
      </c>
      <c r="R372" s="24">
        <f t="shared" ref="R372:S372" si="77">SUM(R368:R371)</f>
        <v>647</v>
      </c>
      <c r="S372" s="24">
        <f t="shared" si="77"/>
        <v>440</v>
      </c>
      <c r="T372" s="24">
        <f t="shared" ref="T372:Y372" si="78">SUM(T368:T371)</f>
        <v>316</v>
      </c>
      <c r="U372" s="24">
        <f t="shared" si="78"/>
        <v>595</v>
      </c>
      <c r="V372" s="24">
        <f t="shared" si="78"/>
        <v>1233</v>
      </c>
      <c r="W372" s="24">
        <f t="shared" si="78"/>
        <v>794</v>
      </c>
      <c r="X372" s="24">
        <f t="shared" si="78"/>
        <v>548</v>
      </c>
      <c r="Y372" s="24">
        <f t="shared" si="78"/>
        <v>736</v>
      </c>
      <c r="Z372" s="24">
        <v>1526</v>
      </c>
      <c r="AA372" s="24">
        <v>679</v>
      </c>
      <c r="AB372" s="24">
        <v>539</v>
      </c>
      <c r="AC372" s="24">
        <v>900</v>
      </c>
      <c r="AD372" s="24">
        <v>2070</v>
      </c>
      <c r="AE372" s="24">
        <v>808</v>
      </c>
      <c r="AF372" s="24">
        <v>783</v>
      </c>
      <c r="AG372" s="24">
        <v>1100</v>
      </c>
      <c r="AH372" s="24">
        <v>2895</v>
      </c>
      <c r="AI372" s="24">
        <v>6436</v>
      </c>
      <c r="AJ372" s="24">
        <v>1047</v>
      </c>
      <c r="AK372" s="24">
        <v>1263</v>
      </c>
      <c r="AL372" s="24">
        <v>8363</v>
      </c>
      <c r="AM372" s="24">
        <v>4917</v>
      </c>
      <c r="AN372" s="24">
        <v>671</v>
      </c>
      <c r="AO372" s="24">
        <v>811</v>
      </c>
      <c r="AP372" s="24">
        <v>9978</v>
      </c>
      <c r="AQ372" s="24">
        <v>6564</v>
      </c>
    </row>
    <row r="374" spans="2:43" x14ac:dyDescent="0.25">
      <c r="B374" s="36"/>
    </row>
    <row r="376" spans="2:43" ht="14" thickBot="1" x14ac:dyDescent="0.3">
      <c r="B376" s="25" t="s">
        <v>114</v>
      </c>
    </row>
    <row r="377" spans="2:43" ht="14" thickBot="1" x14ac:dyDescent="0.35">
      <c r="B377" s="26"/>
      <c r="C377" s="27"/>
      <c r="D377" s="27"/>
      <c r="E377" s="27"/>
      <c r="F377" s="27"/>
      <c r="G377" s="27"/>
      <c r="H377" s="27" t="s">
        <v>54</v>
      </c>
      <c r="I377" s="27" t="s">
        <v>55</v>
      </c>
      <c r="J377" s="27" t="s">
        <v>56</v>
      </c>
      <c r="K377" s="31" t="s">
        <v>27</v>
      </c>
      <c r="L377" s="31" t="s">
        <v>28</v>
      </c>
      <c r="M377" s="31" t="s">
        <v>29</v>
      </c>
      <c r="N377" s="31" t="s">
        <v>30</v>
      </c>
      <c r="O377" s="31" t="s">
        <v>31</v>
      </c>
      <c r="P377" s="31" t="s">
        <v>32</v>
      </c>
      <c r="Q377" s="31" t="s">
        <v>33</v>
      </c>
      <c r="R377" s="31" t="s">
        <v>34</v>
      </c>
      <c r="S377" s="31" t="s">
        <v>35</v>
      </c>
      <c r="T377" s="31" t="s">
        <v>36</v>
      </c>
      <c r="U377" s="20" t="s">
        <v>37</v>
      </c>
      <c r="V377" s="20" t="s">
        <v>38</v>
      </c>
      <c r="W377" s="20" t="s">
        <v>39</v>
      </c>
      <c r="X377" s="20" t="s">
        <v>40</v>
      </c>
      <c r="Y377" s="20" t="s">
        <v>41</v>
      </c>
      <c r="Z377" s="20" t="s">
        <v>42</v>
      </c>
      <c r="AA377" s="20" t="s">
        <v>234</v>
      </c>
      <c r="AB377" s="20" t="s">
        <v>235</v>
      </c>
      <c r="AC377" s="20" t="s">
        <v>236</v>
      </c>
      <c r="AD377" s="20" t="s">
        <v>237</v>
      </c>
      <c r="AE377" s="20" t="s">
        <v>238</v>
      </c>
      <c r="AF377" s="20" t="s">
        <v>239</v>
      </c>
      <c r="AG377" s="20" t="s">
        <v>279</v>
      </c>
      <c r="AH377" s="20" t="s">
        <v>280</v>
      </c>
      <c r="AI377" s="20" t="s">
        <v>281</v>
      </c>
      <c r="AJ377" s="20" t="s">
        <v>282</v>
      </c>
      <c r="AK377" s="20" t="s">
        <v>283</v>
      </c>
      <c r="AL377" s="20" t="s">
        <v>284</v>
      </c>
      <c r="AM377" s="20" t="s">
        <v>286</v>
      </c>
      <c r="AN377" s="20" t="s">
        <v>287</v>
      </c>
      <c r="AO377" s="20" t="s">
        <v>288</v>
      </c>
      <c r="AP377" s="20" t="s">
        <v>293</v>
      </c>
      <c r="AQ377" s="20" t="s">
        <v>296</v>
      </c>
    </row>
    <row r="378" spans="2:43" ht="13.5" x14ac:dyDescent="0.3">
      <c r="B378" s="28" t="s">
        <v>58</v>
      </c>
      <c r="C378" s="29">
        <v>6475134.4399999995</v>
      </c>
      <c r="D378" s="29">
        <v>6228875.0720000006</v>
      </c>
      <c r="E378" s="29">
        <v>10970927.939999999</v>
      </c>
      <c r="F378" s="29">
        <v>11832223.27</v>
      </c>
      <c r="G378" s="29">
        <v>3937269.01</v>
      </c>
      <c r="H378" s="29">
        <v>4786745.37</v>
      </c>
      <c r="I378" s="29">
        <v>13404422.1</v>
      </c>
      <c r="J378" s="29">
        <v>11165920.870000001</v>
      </c>
      <c r="K378" s="29">
        <v>5303824.28</v>
      </c>
      <c r="L378" s="29">
        <v>6322620</v>
      </c>
      <c r="M378" s="29">
        <v>8252410</v>
      </c>
      <c r="N378" s="29">
        <v>17132000</v>
      </c>
      <c r="O378" s="29">
        <v>3121330</v>
      </c>
      <c r="P378" s="29">
        <v>1427900</v>
      </c>
      <c r="Q378" s="29">
        <v>11030280</v>
      </c>
      <c r="R378" s="29">
        <v>2345000</v>
      </c>
      <c r="S378" s="29">
        <v>14105000</v>
      </c>
      <c r="T378" s="29">
        <v>7377250</v>
      </c>
      <c r="U378" s="29">
        <v>14352000</v>
      </c>
      <c r="V378" s="29">
        <v>0</v>
      </c>
      <c r="W378" s="29">
        <v>13435438</v>
      </c>
      <c r="X378" s="29">
        <v>3064800</v>
      </c>
      <c r="Y378" s="29">
        <v>22321371</v>
      </c>
      <c r="Z378" s="29">
        <v>4601403.78</v>
      </c>
      <c r="AA378" s="29">
        <v>6198500</v>
      </c>
      <c r="AB378" s="29">
        <v>6434164</v>
      </c>
      <c r="AC378" s="29">
        <v>7264500</v>
      </c>
      <c r="AD378" s="29">
        <v>4695585</v>
      </c>
      <c r="AE378" s="29">
        <v>4640500</v>
      </c>
      <c r="AF378" s="29">
        <v>32760462.530000001</v>
      </c>
      <c r="AG378" s="29">
        <v>11963877.18</v>
      </c>
      <c r="AH378" s="29">
        <v>4392000</v>
      </c>
      <c r="AI378" s="29">
        <v>4817800</v>
      </c>
      <c r="AJ378" s="29">
        <v>8324971.5999999996</v>
      </c>
      <c r="AK378" s="29">
        <v>4812000</v>
      </c>
      <c r="AL378" s="29">
        <v>12563000</v>
      </c>
      <c r="AM378" s="29">
        <v>3949667.31</v>
      </c>
      <c r="AN378" s="29">
        <v>17038950</v>
      </c>
      <c r="AO378" s="29">
        <v>9553000</v>
      </c>
      <c r="AP378" s="29">
        <v>902000</v>
      </c>
      <c r="AQ378" s="29">
        <v>18000000</v>
      </c>
    </row>
    <row r="379" spans="2:43" ht="13.5" x14ac:dyDescent="0.3">
      <c r="B379" s="28" t="s">
        <v>57</v>
      </c>
      <c r="C379" s="29">
        <v>25548984.57</v>
      </c>
      <c r="D379" s="29">
        <v>8767486.3424999993</v>
      </c>
      <c r="E379" s="29">
        <v>3727700</v>
      </c>
      <c r="F379" s="29">
        <v>3971561</v>
      </c>
      <c r="G379" s="29">
        <v>2371858.0699999998</v>
      </c>
      <c r="H379" s="29">
        <v>2684600</v>
      </c>
      <c r="I379" s="29">
        <v>3310430</v>
      </c>
      <c r="J379" s="29">
        <v>2603800</v>
      </c>
      <c r="K379" s="29">
        <v>16129578.279999999</v>
      </c>
      <c r="L379" s="29">
        <v>3736000</v>
      </c>
      <c r="M379" s="29">
        <v>4317125</v>
      </c>
      <c r="N379" s="29">
        <v>3997453</v>
      </c>
      <c r="O379" s="29">
        <v>4425719</v>
      </c>
      <c r="P379" s="29">
        <v>5173772</v>
      </c>
      <c r="Q379" s="29">
        <v>5810796</v>
      </c>
      <c r="R379" s="29">
        <v>8091880</v>
      </c>
      <c r="S379" s="29">
        <v>13822216</v>
      </c>
      <c r="T379" s="29">
        <v>11111687</v>
      </c>
      <c r="U379" s="29">
        <v>20477870</v>
      </c>
      <c r="V379" s="29">
        <v>12207650</v>
      </c>
      <c r="W379" s="29">
        <v>10047490</v>
      </c>
      <c r="X379" s="29">
        <v>20232980.152000003</v>
      </c>
      <c r="Y379" s="29">
        <v>19039770</v>
      </c>
      <c r="Z379" s="29">
        <v>38034387</v>
      </c>
      <c r="AA379" s="29">
        <v>14422968</v>
      </c>
      <c r="AB379" s="29">
        <v>10495071</v>
      </c>
      <c r="AC379" s="29">
        <v>24327860</v>
      </c>
      <c r="AD379" s="29">
        <v>33184196</v>
      </c>
      <c r="AE379" s="29">
        <v>44165185.301699996</v>
      </c>
      <c r="AF379" s="29">
        <v>44860417.600000001</v>
      </c>
      <c r="AG379" s="29">
        <v>131698854</v>
      </c>
      <c r="AH379" s="29">
        <v>128055028</v>
      </c>
      <c r="AI379" s="29">
        <v>134329363</v>
      </c>
      <c r="AJ379" s="29">
        <v>120356647.40000001</v>
      </c>
      <c r="AK379" s="29">
        <v>181491533.69999999</v>
      </c>
      <c r="AL379" s="29">
        <v>418735865.72000003</v>
      </c>
      <c r="AM379" s="29">
        <v>140222560.88753402</v>
      </c>
      <c r="AN379" s="29">
        <v>14247163.1</v>
      </c>
      <c r="AO379" s="29">
        <v>260005934.79000002</v>
      </c>
      <c r="AP379" s="29">
        <v>79090479.838400006</v>
      </c>
      <c r="AQ379" s="29">
        <v>37781932.399999999</v>
      </c>
    </row>
    <row r="380" spans="2:43" ht="13.5" x14ac:dyDescent="0.3">
      <c r="B380" s="28" t="s">
        <v>60</v>
      </c>
      <c r="C380" s="29">
        <v>1657686</v>
      </c>
      <c r="D380" s="29">
        <v>2410254.0099999998</v>
      </c>
      <c r="E380" s="29">
        <v>3980321.03</v>
      </c>
      <c r="F380" s="29">
        <v>1087000</v>
      </c>
      <c r="G380" s="29">
        <v>1100386.07</v>
      </c>
      <c r="H380" s="29">
        <v>661626.15</v>
      </c>
      <c r="I380" s="29">
        <v>0</v>
      </c>
      <c r="J380" s="29">
        <v>107480.08351310799</v>
      </c>
      <c r="K380" s="29">
        <v>689859.55696865998</v>
      </c>
      <c r="L380" s="29">
        <v>660884</v>
      </c>
      <c r="M380" s="29">
        <v>149828</v>
      </c>
      <c r="N380" s="29">
        <v>1896092.27</v>
      </c>
      <c r="O380" s="29">
        <v>272000</v>
      </c>
      <c r="P380" s="29">
        <v>159500</v>
      </c>
      <c r="Q380" s="29">
        <v>148500</v>
      </c>
      <c r="R380" s="29">
        <v>882700</v>
      </c>
      <c r="S380" s="29">
        <v>368700</v>
      </c>
      <c r="T380" s="29">
        <v>113300</v>
      </c>
      <c r="U380" s="29">
        <v>286670</v>
      </c>
      <c r="V380" s="29">
        <v>3413900.52</v>
      </c>
      <c r="W380" s="29">
        <v>1767335.78</v>
      </c>
      <c r="X380" s="29">
        <v>792990</v>
      </c>
      <c r="Y380" s="29">
        <v>1508260</v>
      </c>
      <c r="Z380" s="29">
        <v>6264113</v>
      </c>
      <c r="AA380" s="29">
        <v>1753943</v>
      </c>
      <c r="AB380" s="29">
        <v>1092842</v>
      </c>
      <c r="AC380" s="29">
        <v>2726856</v>
      </c>
      <c r="AD380" s="29">
        <v>8371075</v>
      </c>
      <c r="AE380" s="29">
        <v>1686938</v>
      </c>
      <c r="AF380" s="29">
        <v>4370638</v>
      </c>
      <c r="AG380" s="29">
        <v>4107573</v>
      </c>
      <c r="AH380" s="29">
        <v>16953211</v>
      </c>
      <c r="AI380" s="29">
        <v>78699498</v>
      </c>
      <c r="AJ380" s="29">
        <v>11527363</v>
      </c>
      <c r="AK380" s="29">
        <v>10567066</v>
      </c>
      <c r="AL380" s="29">
        <v>66243488.560000002</v>
      </c>
      <c r="AM380" s="29">
        <v>317664944.90250003</v>
      </c>
      <c r="AN380" s="29">
        <v>38663495.431406252</v>
      </c>
      <c r="AO380" s="29">
        <v>7359403</v>
      </c>
      <c r="AP380" s="29">
        <v>36146754</v>
      </c>
      <c r="AQ380" s="29">
        <v>15835858.609999999</v>
      </c>
    </row>
    <row r="381" spans="2:43" ht="14" thickBot="1" x14ac:dyDescent="0.35">
      <c r="B381" s="28" t="s">
        <v>59</v>
      </c>
      <c r="C381" s="29">
        <v>463703</v>
      </c>
      <c r="D381" s="29">
        <v>150000</v>
      </c>
      <c r="E381" s="29">
        <v>0</v>
      </c>
      <c r="F381" s="29">
        <v>1228056</v>
      </c>
      <c r="G381" s="29">
        <v>95000</v>
      </c>
      <c r="H381" s="29">
        <v>535000</v>
      </c>
      <c r="I381" s="29">
        <v>155000</v>
      </c>
      <c r="J381" s="29">
        <v>311100</v>
      </c>
      <c r="K381" s="29">
        <v>50000</v>
      </c>
      <c r="L381" s="29">
        <v>230000</v>
      </c>
      <c r="M381" s="29">
        <v>500000</v>
      </c>
      <c r="N381" s="29">
        <v>292000</v>
      </c>
      <c r="O381" s="29">
        <v>1545000</v>
      </c>
      <c r="P381" s="29">
        <v>610000</v>
      </c>
      <c r="Q381" s="29">
        <v>90000</v>
      </c>
      <c r="R381" s="29">
        <v>130000</v>
      </c>
      <c r="S381" s="29">
        <v>659006</v>
      </c>
      <c r="T381" s="29">
        <v>1040000</v>
      </c>
      <c r="U381" s="29">
        <v>0</v>
      </c>
      <c r="V381" s="29">
        <v>1944650</v>
      </c>
      <c r="W381" s="29">
        <v>475650.54</v>
      </c>
      <c r="X381" s="29">
        <v>305000</v>
      </c>
      <c r="Y381" s="29">
        <v>459753</v>
      </c>
      <c r="Z381" s="29">
        <v>1000000</v>
      </c>
      <c r="AA381" s="29">
        <v>0</v>
      </c>
      <c r="AB381" s="29">
        <v>2540000</v>
      </c>
      <c r="AC381" s="29">
        <v>70000</v>
      </c>
      <c r="AD381" s="29">
        <v>140000</v>
      </c>
      <c r="AE381" s="29">
        <v>5824154</v>
      </c>
      <c r="AF381" s="29">
        <v>2520000</v>
      </c>
      <c r="AG381" s="29">
        <v>420000</v>
      </c>
      <c r="AH381" s="29">
        <v>3620000</v>
      </c>
      <c r="AI381" s="29">
        <v>4483134</v>
      </c>
      <c r="AJ381" s="29">
        <v>6391366</v>
      </c>
      <c r="AK381" s="29">
        <v>5205066</v>
      </c>
      <c r="AL381" s="29">
        <v>7108408</v>
      </c>
      <c r="AM381" s="29">
        <v>500000</v>
      </c>
      <c r="AN381" s="29">
        <v>26710457.600000005</v>
      </c>
      <c r="AO381" s="29">
        <v>867615.74</v>
      </c>
      <c r="AP381" s="29">
        <v>1866012.65</v>
      </c>
      <c r="AQ381" s="29">
        <v>760485.52</v>
      </c>
    </row>
    <row r="382" spans="2:43" ht="14" thickBot="1" x14ac:dyDescent="0.35">
      <c r="B382" s="30" t="s">
        <v>48</v>
      </c>
      <c r="C382" s="24">
        <v>34145508.009999998</v>
      </c>
      <c r="D382" s="24">
        <v>17556615.4245</v>
      </c>
      <c r="E382" s="24">
        <v>18678948.969999999</v>
      </c>
      <c r="F382" s="24">
        <v>18118840.27</v>
      </c>
      <c r="G382" s="24">
        <v>7504513.1500000004</v>
      </c>
      <c r="H382" s="24">
        <v>8667971.5199999996</v>
      </c>
      <c r="I382" s="24">
        <v>16869852.100000001</v>
      </c>
      <c r="J382" s="24">
        <v>14188300.953513108</v>
      </c>
      <c r="K382" s="24">
        <v>22173262.116968658</v>
      </c>
      <c r="L382" s="24">
        <f t="shared" ref="L382:Q382" si="79">SUM(L378:L381)</f>
        <v>10949504</v>
      </c>
      <c r="M382" s="24">
        <f t="shared" si="79"/>
        <v>13219363</v>
      </c>
      <c r="N382" s="24">
        <f t="shared" si="79"/>
        <v>23317545.27</v>
      </c>
      <c r="O382" s="24">
        <f t="shared" si="79"/>
        <v>9364049</v>
      </c>
      <c r="P382" s="24">
        <f t="shared" si="79"/>
        <v>7371172</v>
      </c>
      <c r="Q382" s="24">
        <f t="shared" si="79"/>
        <v>17079576</v>
      </c>
      <c r="R382" s="24">
        <f t="shared" ref="R382" si="80">SUM(R378:R381)</f>
        <v>11449580</v>
      </c>
      <c r="S382" s="24">
        <v>28954922</v>
      </c>
      <c r="T382" s="24">
        <f t="shared" ref="T382:Y382" si="81">SUM(T378:T381)</f>
        <v>19642237</v>
      </c>
      <c r="U382" s="24">
        <f t="shared" si="81"/>
        <v>35116540</v>
      </c>
      <c r="V382" s="24">
        <f t="shared" si="81"/>
        <v>17566200.52</v>
      </c>
      <c r="W382" s="24">
        <f t="shared" si="81"/>
        <v>25725914.32</v>
      </c>
      <c r="X382" s="24">
        <f t="shared" si="81"/>
        <v>24395770.152000003</v>
      </c>
      <c r="Y382" s="24">
        <f t="shared" si="81"/>
        <v>43329154</v>
      </c>
      <c r="Z382" s="24">
        <v>49899903.780000001</v>
      </c>
      <c r="AA382" s="24">
        <v>22375411</v>
      </c>
      <c r="AB382" s="24">
        <v>20562077</v>
      </c>
      <c r="AC382" s="24">
        <v>34389216</v>
      </c>
      <c r="AD382" s="24">
        <v>46390856</v>
      </c>
      <c r="AE382" s="24">
        <v>56316777.301699996</v>
      </c>
      <c r="AF382" s="24">
        <v>84511518.129999995</v>
      </c>
      <c r="AG382" s="24">
        <v>148190304.18000001</v>
      </c>
      <c r="AH382" s="24">
        <v>153020239</v>
      </c>
      <c r="AI382" s="24">
        <v>222329795</v>
      </c>
      <c r="AJ382" s="24">
        <v>146600348</v>
      </c>
      <c r="AK382" s="24">
        <v>202075665.69999999</v>
      </c>
      <c r="AL382" s="24">
        <v>504650762.27999997</v>
      </c>
      <c r="AM382" s="24">
        <v>462337173.100034</v>
      </c>
      <c r="AN382" s="24">
        <v>96660066.131406248</v>
      </c>
      <c r="AO382" s="24">
        <v>277785953.53000003</v>
      </c>
      <c r="AP382" s="24">
        <v>118005246.4884</v>
      </c>
      <c r="AQ382" s="24">
        <v>72378276.530000001</v>
      </c>
    </row>
    <row r="386" spans="2:43" ht="14" thickBot="1" x14ac:dyDescent="0.3">
      <c r="B386" s="25" t="s">
        <v>118</v>
      </c>
    </row>
    <row r="387" spans="2:43" ht="14" thickBot="1" x14ac:dyDescent="0.35">
      <c r="B387" s="26"/>
      <c r="C387" s="27" t="s">
        <v>19</v>
      </c>
      <c r="D387" s="27" t="s">
        <v>20</v>
      </c>
      <c r="E387" s="27" t="s">
        <v>51</v>
      </c>
      <c r="F387" s="27" t="s">
        <v>52</v>
      </c>
      <c r="G387" s="27" t="s">
        <v>53</v>
      </c>
      <c r="H387" s="27" t="s">
        <v>54</v>
      </c>
      <c r="I387" s="27" t="s">
        <v>55</v>
      </c>
      <c r="J387" s="27" t="s">
        <v>56</v>
      </c>
      <c r="K387" s="31" t="s">
        <v>27</v>
      </c>
      <c r="L387" s="31" t="s">
        <v>28</v>
      </c>
      <c r="M387" s="31" t="s">
        <v>29</v>
      </c>
      <c r="N387" s="31" t="s">
        <v>30</v>
      </c>
      <c r="O387" s="31" t="s">
        <v>31</v>
      </c>
      <c r="P387" s="31" t="s">
        <v>32</v>
      </c>
      <c r="Q387" s="31" t="s">
        <v>33</v>
      </c>
      <c r="R387" s="31" t="s">
        <v>34</v>
      </c>
      <c r="S387" s="31" t="s">
        <v>35</v>
      </c>
      <c r="T387" s="31" t="s">
        <v>36</v>
      </c>
      <c r="U387" s="20" t="s">
        <v>37</v>
      </c>
      <c r="V387" s="20" t="s">
        <v>38</v>
      </c>
      <c r="W387" s="20" t="s">
        <v>39</v>
      </c>
      <c r="X387" s="20" t="s">
        <v>40</v>
      </c>
      <c r="Y387" s="20" t="s">
        <v>41</v>
      </c>
      <c r="Z387" s="20" t="s">
        <v>42</v>
      </c>
      <c r="AA387" s="20" t="s">
        <v>234</v>
      </c>
      <c r="AB387" s="20" t="s">
        <v>235</v>
      </c>
      <c r="AC387" s="20" t="s">
        <v>236</v>
      </c>
      <c r="AD387" s="20" t="s">
        <v>237</v>
      </c>
      <c r="AE387" s="20" t="s">
        <v>238</v>
      </c>
      <c r="AF387" s="20" t="s">
        <v>239</v>
      </c>
      <c r="AG387" s="20" t="s">
        <v>279</v>
      </c>
      <c r="AH387" s="20" t="s">
        <v>280</v>
      </c>
      <c r="AI387" s="20" t="s">
        <v>281</v>
      </c>
      <c r="AJ387" s="20" t="s">
        <v>282</v>
      </c>
      <c r="AK387" s="20" t="s">
        <v>283</v>
      </c>
      <c r="AL387" s="20" t="s">
        <v>284</v>
      </c>
      <c r="AM387" s="20" t="s">
        <v>286</v>
      </c>
      <c r="AN387" s="20" t="s">
        <v>287</v>
      </c>
      <c r="AO387" s="20" t="s">
        <v>288</v>
      </c>
      <c r="AP387" s="20" t="s">
        <v>293</v>
      </c>
      <c r="AQ387" s="20" t="s">
        <v>296</v>
      </c>
    </row>
    <row r="388" spans="2:43" ht="13.5" x14ac:dyDescent="0.3">
      <c r="B388" s="28" t="s">
        <v>58</v>
      </c>
      <c r="C388" s="29">
        <v>27</v>
      </c>
      <c r="D388" s="29">
        <v>17</v>
      </c>
      <c r="E388" s="29">
        <v>24</v>
      </c>
      <c r="F388" s="29">
        <v>42</v>
      </c>
      <c r="G388" s="29">
        <v>12</v>
      </c>
      <c r="H388" s="29">
        <v>7</v>
      </c>
      <c r="I388" s="29">
        <v>8</v>
      </c>
      <c r="J388" s="29">
        <v>21</v>
      </c>
      <c r="K388" s="29">
        <v>7</v>
      </c>
      <c r="L388" s="29">
        <v>17</v>
      </c>
      <c r="M388" s="29">
        <v>20</v>
      </c>
      <c r="N388" s="29">
        <v>19</v>
      </c>
      <c r="O388" s="29">
        <v>9</v>
      </c>
      <c r="P388" s="29">
        <v>7</v>
      </c>
      <c r="Q388" s="29">
        <v>19</v>
      </c>
      <c r="R388" s="29">
        <v>16</v>
      </c>
      <c r="S388" s="29">
        <v>11</v>
      </c>
      <c r="T388" s="29">
        <v>28</v>
      </c>
      <c r="U388" s="29">
        <v>9</v>
      </c>
      <c r="V388" s="29">
        <v>0</v>
      </c>
      <c r="W388" s="29">
        <v>19</v>
      </c>
      <c r="X388" s="29">
        <v>18</v>
      </c>
      <c r="Y388" s="29">
        <v>22</v>
      </c>
      <c r="Z388" s="29">
        <v>20</v>
      </c>
      <c r="AA388" s="29">
        <v>17</v>
      </c>
      <c r="AB388" s="29">
        <v>24</v>
      </c>
      <c r="AC388" s="29">
        <v>35</v>
      </c>
      <c r="AD388" s="29">
        <v>38</v>
      </c>
      <c r="AE388" s="29">
        <v>22</v>
      </c>
      <c r="AF388" s="29">
        <v>29</v>
      </c>
      <c r="AG388" s="29">
        <v>32</v>
      </c>
      <c r="AH388" s="29">
        <v>25</v>
      </c>
      <c r="AI388" s="29">
        <v>15</v>
      </c>
      <c r="AJ388" s="29">
        <v>23</v>
      </c>
      <c r="AK388" s="29">
        <v>14</v>
      </c>
      <c r="AL388" s="29">
        <v>29</v>
      </c>
      <c r="AM388" s="29">
        <v>13</v>
      </c>
      <c r="AN388" s="29">
        <v>31</v>
      </c>
      <c r="AO388" s="29">
        <v>21</v>
      </c>
      <c r="AP388" s="29">
        <v>3</v>
      </c>
      <c r="AQ388" s="29">
        <v>4</v>
      </c>
    </row>
    <row r="389" spans="2:43" ht="13.5" x14ac:dyDescent="0.3">
      <c r="B389" s="28" t="s">
        <v>57</v>
      </c>
      <c r="C389" s="29">
        <v>222</v>
      </c>
      <c r="D389" s="29">
        <v>257</v>
      </c>
      <c r="E389" s="29">
        <v>345</v>
      </c>
      <c r="F389" s="29">
        <v>487</v>
      </c>
      <c r="G389" s="29">
        <v>307</v>
      </c>
      <c r="H389" s="29">
        <v>270</v>
      </c>
      <c r="I389" s="29">
        <v>239</v>
      </c>
      <c r="J389" s="29">
        <v>200</v>
      </c>
      <c r="K389" s="29">
        <v>200</v>
      </c>
      <c r="L389" s="29">
        <v>260</v>
      </c>
      <c r="M389" s="29">
        <v>273</v>
      </c>
      <c r="N389" s="29">
        <v>297</v>
      </c>
      <c r="O389" s="29">
        <v>301</v>
      </c>
      <c r="P389" s="29">
        <v>301</v>
      </c>
      <c r="Q389" s="29">
        <v>337</v>
      </c>
      <c r="R389" s="29">
        <v>377</v>
      </c>
      <c r="S389" s="29">
        <v>386</v>
      </c>
      <c r="T389" s="29">
        <v>264</v>
      </c>
      <c r="U389" s="29">
        <v>509</v>
      </c>
      <c r="V389" s="29">
        <v>485</v>
      </c>
      <c r="W389" s="29">
        <v>371</v>
      </c>
      <c r="X389" s="29">
        <v>361</v>
      </c>
      <c r="Y389" s="29">
        <v>432</v>
      </c>
      <c r="Z389" s="29">
        <v>491</v>
      </c>
      <c r="AA389" s="29">
        <v>410</v>
      </c>
      <c r="AB389" s="29">
        <v>368</v>
      </c>
      <c r="AC389" s="29">
        <v>634</v>
      </c>
      <c r="AD389" s="29">
        <v>698</v>
      </c>
      <c r="AE389" s="29">
        <v>461</v>
      </c>
      <c r="AF389" s="29">
        <v>399</v>
      </c>
      <c r="AG389" s="29">
        <v>569</v>
      </c>
      <c r="AH389" s="29">
        <v>878</v>
      </c>
      <c r="AI389" s="29">
        <v>2988</v>
      </c>
      <c r="AJ389" s="29">
        <v>466</v>
      </c>
      <c r="AK389" s="29">
        <v>525</v>
      </c>
      <c r="AL389" s="29">
        <v>5415</v>
      </c>
      <c r="AM389" s="29">
        <v>992</v>
      </c>
      <c r="AN389" s="29">
        <v>149</v>
      </c>
      <c r="AO389" s="29">
        <v>452</v>
      </c>
      <c r="AP389" s="29">
        <v>495</v>
      </c>
      <c r="AQ389" s="29">
        <v>278</v>
      </c>
    </row>
    <row r="390" spans="2:43" ht="13.5" x14ac:dyDescent="0.3">
      <c r="B390" s="28" t="s">
        <v>60</v>
      </c>
      <c r="C390" s="29">
        <v>520</v>
      </c>
      <c r="D390" s="29">
        <v>310</v>
      </c>
      <c r="E390" s="29">
        <v>404</v>
      </c>
      <c r="F390" s="29">
        <v>491</v>
      </c>
      <c r="G390" s="29">
        <v>266</v>
      </c>
      <c r="H390" s="29">
        <v>31</v>
      </c>
      <c r="I390" s="29">
        <v>0</v>
      </c>
      <c r="J390" s="29">
        <v>43</v>
      </c>
      <c r="K390" s="29">
        <v>149</v>
      </c>
      <c r="L390" s="29">
        <v>66</v>
      </c>
      <c r="M390" s="29">
        <v>21</v>
      </c>
      <c r="N390" s="29">
        <v>370</v>
      </c>
      <c r="O390" s="29">
        <v>103</v>
      </c>
      <c r="P390" s="29">
        <v>54</v>
      </c>
      <c r="Q390" s="29">
        <v>37</v>
      </c>
      <c r="R390" s="29">
        <v>250</v>
      </c>
      <c r="S390" s="29">
        <v>38</v>
      </c>
      <c r="T390" s="29">
        <v>22</v>
      </c>
      <c r="U390" s="29">
        <v>77</v>
      </c>
      <c r="V390" s="29">
        <v>746</v>
      </c>
      <c r="W390" s="29">
        <v>385</v>
      </c>
      <c r="X390" s="29">
        <v>166</v>
      </c>
      <c r="Y390" s="29">
        <v>281</v>
      </c>
      <c r="Z390" s="29">
        <v>1014</v>
      </c>
      <c r="AA390" s="29">
        <v>252</v>
      </c>
      <c r="AB390" s="29">
        <v>143</v>
      </c>
      <c r="AC390" s="29">
        <v>230</v>
      </c>
      <c r="AD390" s="29">
        <v>1333</v>
      </c>
      <c r="AE390" s="29">
        <v>323</v>
      </c>
      <c r="AF390" s="29">
        <v>351</v>
      </c>
      <c r="AG390" s="29">
        <v>497</v>
      </c>
      <c r="AH390" s="29">
        <v>1988</v>
      </c>
      <c r="AI390" s="29">
        <v>3432</v>
      </c>
      <c r="AJ390" s="29">
        <v>555</v>
      </c>
      <c r="AK390" s="29">
        <v>721</v>
      </c>
      <c r="AL390" s="29">
        <v>2915</v>
      </c>
      <c r="AM390" s="29">
        <v>3911</v>
      </c>
      <c r="AN390" s="29">
        <v>464</v>
      </c>
      <c r="AO390" s="29">
        <v>332</v>
      </c>
      <c r="AP390" s="29">
        <v>9479</v>
      </c>
      <c r="AQ390" s="29">
        <v>6281</v>
      </c>
    </row>
    <row r="391" spans="2:43" ht="14" thickBot="1" x14ac:dyDescent="0.35">
      <c r="B391" s="28" t="s">
        <v>59</v>
      </c>
      <c r="C391" s="29">
        <v>2</v>
      </c>
      <c r="D391" s="29">
        <v>3</v>
      </c>
      <c r="E391" s="29">
        <v>0</v>
      </c>
      <c r="F391" s="29">
        <v>6</v>
      </c>
      <c r="G391" s="29">
        <v>2</v>
      </c>
      <c r="H391" s="29">
        <v>5</v>
      </c>
      <c r="I391" s="29">
        <v>2</v>
      </c>
      <c r="J391" s="29">
        <v>4</v>
      </c>
      <c r="K391" s="29">
        <v>1</v>
      </c>
      <c r="L391" s="29">
        <v>3</v>
      </c>
      <c r="M391" s="29">
        <v>1</v>
      </c>
      <c r="N391" s="29">
        <v>4</v>
      </c>
      <c r="O391" s="29">
        <v>2</v>
      </c>
      <c r="P391" s="29">
        <v>6</v>
      </c>
      <c r="Q391" s="29">
        <v>1</v>
      </c>
      <c r="R391" s="29">
        <v>4</v>
      </c>
      <c r="S391" s="29">
        <v>5</v>
      </c>
      <c r="T391" s="29">
        <v>2</v>
      </c>
      <c r="U391" s="29">
        <v>0</v>
      </c>
      <c r="V391" s="29">
        <v>2</v>
      </c>
      <c r="W391" s="29">
        <v>19</v>
      </c>
      <c r="X391" s="29">
        <v>3</v>
      </c>
      <c r="Y391" s="29">
        <v>1</v>
      </c>
      <c r="Z391" s="29">
        <v>1</v>
      </c>
      <c r="AA391" s="29">
        <v>0</v>
      </c>
      <c r="AB391" s="29">
        <v>4</v>
      </c>
      <c r="AC391" s="29">
        <v>1</v>
      </c>
      <c r="AD391" s="29">
        <v>1</v>
      </c>
      <c r="AE391" s="29">
        <v>2</v>
      </c>
      <c r="AF391" s="29">
        <v>4</v>
      </c>
      <c r="AG391" s="29">
        <v>2</v>
      </c>
      <c r="AH391" s="29">
        <v>4</v>
      </c>
      <c r="AI391" s="29">
        <v>1</v>
      </c>
      <c r="AJ391" s="29">
        <v>3</v>
      </c>
      <c r="AK391" s="29">
        <v>3</v>
      </c>
      <c r="AL391" s="29">
        <v>4</v>
      </c>
      <c r="AM391" s="29">
        <v>1</v>
      </c>
      <c r="AN391" s="29">
        <v>27</v>
      </c>
      <c r="AO391" s="29">
        <v>6</v>
      </c>
      <c r="AP391" s="29">
        <v>1</v>
      </c>
      <c r="AQ391" s="29">
        <v>1</v>
      </c>
    </row>
    <row r="392" spans="2:43" ht="14" thickBot="1" x14ac:dyDescent="0.35">
      <c r="B392" s="30" t="s">
        <v>48</v>
      </c>
      <c r="C392" s="24">
        <v>771</v>
      </c>
      <c r="D392" s="24">
        <v>587</v>
      </c>
      <c r="E392" s="24">
        <v>773</v>
      </c>
      <c r="F392" s="24">
        <v>1026</v>
      </c>
      <c r="G392" s="24">
        <v>587</v>
      </c>
      <c r="H392" s="24">
        <v>313</v>
      </c>
      <c r="I392" s="24">
        <v>249</v>
      </c>
      <c r="J392" s="24">
        <v>268</v>
      </c>
      <c r="K392" s="24">
        <v>357</v>
      </c>
      <c r="L392" s="24">
        <f t="shared" ref="L392:Q392" si="82">SUM(L388:L391)</f>
        <v>346</v>
      </c>
      <c r="M392" s="24">
        <f t="shared" si="82"/>
        <v>315</v>
      </c>
      <c r="N392" s="24">
        <f t="shared" si="82"/>
        <v>690</v>
      </c>
      <c r="O392" s="24">
        <f t="shared" si="82"/>
        <v>415</v>
      </c>
      <c r="P392" s="24">
        <f t="shared" si="82"/>
        <v>368</v>
      </c>
      <c r="Q392" s="24">
        <f t="shared" si="82"/>
        <v>394</v>
      </c>
      <c r="R392" s="24">
        <f t="shared" ref="R392" si="83">SUM(R388:R391)</f>
        <v>647</v>
      </c>
      <c r="S392" s="24">
        <v>440</v>
      </c>
      <c r="T392" s="24">
        <f>SUM(T388:T391)</f>
        <v>316</v>
      </c>
      <c r="U392" s="24">
        <f>SUM(U388:U391)</f>
        <v>595</v>
      </c>
      <c r="V392" s="24">
        <f>SUM(V388:V391)</f>
        <v>1233</v>
      </c>
      <c r="W392" s="24">
        <f>SUM(W388:W391)</f>
        <v>794</v>
      </c>
      <c r="X392" s="24">
        <f t="shared" ref="X392:Y392" si="84">SUM(X388:X391)</f>
        <v>548</v>
      </c>
      <c r="Y392" s="24">
        <f t="shared" si="84"/>
        <v>736</v>
      </c>
      <c r="Z392" s="24">
        <v>1526</v>
      </c>
      <c r="AA392" s="24">
        <v>679</v>
      </c>
      <c r="AB392" s="24">
        <v>539</v>
      </c>
      <c r="AC392" s="24">
        <v>900</v>
      </c>
      <c r="AD392" s="24">
        <v>2070</v>
      </c>
      <c r="AE392" s="24">
        <v>808</v>
      </c>
      <c r="AF392" s="24">
        <v>783</v>
      </c>
      <c r="AG392" s="24">
        <v>1100</v>
      </c>
      <c r="AH392" s="24">
        <v>2895</v>
      </c>
      <c r="AI392" s="24">
        <v>6436</v>
      </c>
      <c r="AJ392" s="24">
        <v>1047</v>
      </c>
      <c r="AK392" s="24">
        <v>1263</v>
      </c>
      <c r="AL392" s="24">
        <v>8363</v>
      </c>
      <c r="AM392" s="24">
        <v>4917</v>
      </c>
      <c r="AN392" s="24">
        <v>671</v>
      </c>
      <c r="AO392" s="24">
        <v>811</v>
      </c>
      <c r="AP392" s="24">
        <v>9978</v>
      </c>
      <c r="AQ392" s="24">
        <v>6564</v>
      </c>
    </row>
    <row r="396" spans="2:43" ht="13.5" x14ac:dyDescent="0.3">
      <c r="B396" s="16" t="s">
        <v>8</v>
      </c>
    </row>
    <row r="398" spans="2:43" ht="14" thickBot="1" x14ac:dyDescent="0.35">
      <c r="B398" s="16" t="s">
        <v>152</v>
      </c>
    </row>
    <row r="399" spans="2:43" ht="14" thickBot="1" x14ac:dyDescent="0.35">
      <c r="B399" s="26"/>
      <c r="C399" s="27" t="s">
        <v>19</v>
      </c>
      <c r="D399" s="27" t="s">
        <v>20</v>
      </c>
      <c r="E399" s="27" t="s">
        <v>51</v>
      </c>
      <c r="F399" s="27" t="s">
        <v>52</v>
      </c>
      <c r="G399" s="27" t="s">
        <v>53</v>
      </c>
      <c r="H399" s="27" t="s">
        <v>54</v>
      </c>
      <c r="I399" s="27" t="s">
        <v>55</v>
      </c>
      <c r="J399" s="27" t="s">
        <v>56</v>
      </c>
      <c r="K399" s="31" t="s">
        <v>27</v>
      </c>
      <c r="L399" s="31" t="s">
        <v>28</v>
      </c>
      <c r="M399" s="31" t="s">
        <v>29</v>
      </c>
      <c r="N399" s="31" t="s">
        <v>30</v>
      </c>
      <c r="O399" s="31" t="s">
        <v>31</v>
      </c>
      <c r="P399" s="31" t="s">
        <v>32</v>
      </c>
      <c r="Q399" s="31" t="s">
        <v>33</v>
      </c>
      <c r="R399" s="31" t="s">
        <v>34</v>
      </c>
      <c r="S399" s="31" t="s">
        <v>35</v>
      </c>
      <c r="T399" s="31" t="s">
        <v>36</v>
      </c>
      <c r="U399" s="20" t="s">
        <v>37</v>
      </c>
      <c r="V399" s="20" t="s">
        <v>38</v>
      </c>
      <c r="W399" s="20" t="s">
        <v>39</v>
      </c>
      <c r="X399" s="20" t="s">
        <v>40</v>
      </c>
      <c r="Y399" s="20" t="s">
        <v>41</v>
      </c>
      <c r="Z399" s="20" t="s">
        <v>42</v>
      </c>
      <c r="AA399" s="20" t="s">
        <v>234</v>
      </c>
      <c r="AB399" s="20" t="s">
        <v>235</v>
      </c>
      <c r="AC399" s="20" t="s">
        <v>236</v>
      </c>
      <c r="AD399" s="20" t="s">
        <v>237</v>
      </c>
      <c r="AE399" s="20" t="s">
        <v>238</v>
      </c>
      <c r="AF399" s="20" t="s">
        <v>239</v>
      </c>
      <c r="AG399" s="20" t="s">
        <v>279</v>
      </c>
      <c r="AH399" s="20" t="s">
        <v>280</v>
      </c>
      <c r="AI399" s="20" t="s">
        <v>281</v>
      </c>
      <c r="AJ399" s="20" t="s">
        <v>282</v>
      </c>
      <c r="AK399" s="20" t="s">
        <v>283</v>
      </c>
      <c r="AL399" s="20" t="s">
        <v>284</v>
      </c>
      <c r="AM399" s="20" t="s">
        <v>286</v>
      </c>
      <c r="AN399" s="20" t="s">
        <v>287</v>
      </c>
      <c r="AO399" s="20" t="s">
        <v>288</v>
      </c>
      <c r="AP399" s="20" t="s">
        <v>293</v>
      </c>
      <c r="AQ399" s="20" t="s">
        <v>296</v>
      </c>
    </row>
    <row r="400" spans="2:43" ht="13.5" x14ac:dyDescent="0.3">
      <c r="B400" s="28" t="s">
        <v>158</v>
      </c>
      <c r="C400" s="29">
        <v>3920000</v>
      </c>
      <c r="D400" s="29">
        <v>132214707.2025</v>
      </c>
      <c r="E400" s="29">
        <v>51355743.613499999</v>
      </c>
      <c r="F400" s="29">
        <v>3168073.8215999999</v>
      </c>
      <c r="G400" s="29">
        <v>11194472.820900001</v>
      </c>
      <c r="H400" s="29">
        <v>108970967.12</v>
      </c>
      <c r="I400" s="29">
        <v>46430196.629999995</v>
      </c>
      <c r="J400" s="29">
        <v>16980841.399999999</v>
      </c>
      <c r="K400" s="29">
        <v>16961088.27</v>
      </c>
      <c r="L400" s="29">
        <v>13913670</v>
      </c>
      <c r="M400" s="29">
        <v>9967190</v>
      </c>
      <c r="N400" s="29">
        <v>10017460</v>
      </c>
      <c r="O400" s="29">
        <v>2217440</v>
      </c>
      <c r="P400" s="29">
        <v>3522414</v>
      </c>
      <c r="Q400" s="29">
        <v>2350000</v>
      </c>
      <c r="R400" s="29">
        <v>94566770</v>
      </c>
      <c r="S400" s="29">
        <v>1560118</v>
      </c>
      <c r="T400" s="29">
        <v>0</v>
      </c>
      <c r="U400" s="29">
        <v>22109870</v>
      </c>
      <c r="V400" s="29">
        <v>8629830</v>
      </c>
      <c r="W400" s="29">
        <v>65418198.719999999</v>
      </c>
      <c r="X400" s="29">
        <v>500000</v>
      </c>
      <c r="Y400" s="29">
        <v>4696300</v>
      </c>
      <c r="Z400" s="29">
        <v>500000</v>
      </c>
      <c r="AA400" s="29">
        <v>1390000</v>
      </c>
      <c r="AB400" s="29">
        <v>1144698.3999999999</v>
      </c>
      <c r="AC400" s="29">
        <v>51640684.329999998</v>
      </c>
      <c r="AD400" s="29">
        <v>49628350</v>
      </c>
      <c r="AE400" s="29">
        <v>42469246.219273999</v>
      </c>
      <c r="AF400" s="29">
        <v>2366732.46</v>
      </c>
      <c r="AG400" s="29">
        <v>500000</v>
      </c>
      <c r="AH400" s="29">
        <v>54338420</v>
      </c>
      <c r="AI400" s="29">
        <v>29910589.239999998</v>
      </c>
      <c r="AJ400" s="29">
        <v>155544410</v>
      </c>
      <c r="AK400" s="29">
        <v>714268178.22000003</v>
      </c>
      <c r="AL400" s="29">
        <v>75278421.430000007</v>
      </c>
      <c r="AM400" s="29">
        <v>30500000</v>
      </c>
      <c r="AN400" s="29">
        <v>1831830</v>
      </c>
      <c r="AO400" s="29">
        <v>83144000</v>
      </c>
      <c r="AP400" s="29">
        <v>46184827.013523996</v>
      </c>
      <c r="AQ400" s="29">
        <v>205916359.99000001</v>
      </c>
    </row>
    <row r="401" spans="2:43" ht="13.5" x14ac:dyDescent="0.3">
      <c r="B401" s="28" t="s">
        <v>159</v>
      </c>
      <c r="C401" s="29">
        <v>130142165.17757075</v>
      </c>
      <c r="D401" s="29">
        <v>98725019.957499996</v>
      </c>
      <c r="E401" s="29">
        <v>54667458.197499998</v>
      </c>
      <c r="F401" s="29">
        <v>126097216.32445002</v>
      </c>
      <c r="G401" s="29">
        <v>90475650.263999999</v>
      </c>
      <c r="H401" s="29">
        <v>65179641.731250003</v>
      </c>
      <c r="I401" s="29">
        <v>231411544.2405</v>
      </c>
      <c r="J401" s="29">
        <v>137547005.07175002</v>
      </c>
      <c r="K401" s="29">
        <v>12475883.38325</v>
      </c>
      <c r="L401" s="29">
        <v>40737600</v>
      </c>
      <c r="M401" s="29">
        <v>0</v>
      </c>
      <c r="N401" s="29">
        <v>13850000</v>
      </c>
      <c r="O401" s="29">
        <v>14343000</v>
      </c>
      <c r="P401" s="29">
        <v>26683720</v>
      </c>
      <c r="Q401" s="29">
        <v>22643300</v>
      </c>
      <c r="R401" s="29">
        <v>3080070</v>
      </c>
      <c r="S401" s="29">
        <v>0</v>
      </c>
      <c r="T401" s="29">
        <v>49476900</v>
      </c>
      <c r="U401" s="29">
        <v>22062900</v>
      </c>
      <c r="V401" s="29">
        <v>161557200</v>
      </c>
      <c r="W401" s="29">
        <v>44817300</v>
      </c>
      <c r="X401" s="29">
        <v>7287131.1399999997</v>
      </c>
      <c r="Y401" s="29">
        <v>331883188.32999998</v>
      </c>
      <c r="Z401" s="29">
        <v>257904756.39999998</v>
      </c>
      <c r="AA401" s="29">
        <v>290016095.16000003</v>
      </c>
      <c r="AB401" s="29">
        <v>223543471.59</v>
      </c>
      <c r="AC401" s="29">
        <v>94268779.25</v>
      </c>
      <c r="AD401" s="29">
        <v>182536469.63999999</v>
      </c>
      <c r="AE401" s="29">
        <v>248466825.84400001</v>
      </c>
      <c r="AF401" s="29">
        <v>230913984.63</v>
      </c>
      <c r="AG401" s="29">
        <v>308539488.64999998</v>
      </c>
      <c r="AH401" s="29">
        <v>417333908.48000002</v>
      </c>
      <c r="AI401" s="29">
        <v>341200309.80000001</v>
      </c>
      <c r="AJ401" s="29">
        <v>184950671.59</v>
      </c>
      <c r="AK401" s="29">
        <v>304428760.87</v>
      </c>
      <c r="AL401" s="29">
        <v>308619665.14999998</v>
      </c>
      <c r="AM401" s="29">
        <v>348055331.759</v>
      </c>
      <c r="AN401" s="29">
        <v>509520179.59305</v>
      </c>
      <c r="AO401" s="29">
        <v>573888325.25999999</v>
      </c>
      <c r="AP401" s="29">
        <v>227881973.47874999</v>
      </c>
      <c r="AQ401" s="29">
        <v>313317380.43000001</v>
      </c>
    </row>
    <row r="402" spans="2:43" ht="13.5" x14ac:dyDescent="0.3">
      <c r="B402" s="28" t="s">
        <v>160</v>
      </c>
      <c r="C402" s="29">
        <v>185305158.65045205</v>
      </c>
      <c r="D402" s="29">
        <v>423846144.1593529</v>
      </c>
      <c r="E402" s="29">
        <v>19972396.773468919</v>
      </c>
      <c r="F402" s="29">
        <v>180857341.7884016</v>
      </c>
      <c r="G402" s="29">
        <v>133368982.71149001</v>
      </c>
      <c r="H402" s="29">
        <v>116896762.83599439</v>
      </c>
      <c r="I402" s="29">
        <v>186787166.91332608</v>
      </c>
      <c r="J402" s="29">
        <v>201819464.01647919</v>
      </c>
      <c r="K402" s="29">
        <v>196678139.6760022</v>
      </c>
      <c r="L402" s="29">
        <v>252621000</v>
      </c>
      <c r="M402" s="29">
        <v>294086600</v>
      </c>
      <c r="N402" s="29">
        <v>598848800</v>
      </c>
      <c r="O402" s="29">
        <v>3058128500</v>
      </c>
      <c r="P402" s="29">
        <v>163939200</v>
      </c>
      <c r="Q402" s="29">
        <v>464398562</v>
      </c>
      <c r="R402" s="29">
        <v>1392882200</v>
      </c>
      <c r="S402" s="29">
        <v>588995950</v>
      </c>
      <c r="T402" s="29">
        <v>359169800</v>
      </c>
      <c r="U402" s="29">
        <v>1271830100</v>
      </c>
      <c r="V402" s="29">
        <v>384024800</v>
      </c>
      <c r="W402" s="29">
        <v>264855803.19</v>
      </c>
      <c r="X402" s="29">
        <v>2025665543.4312</v>
      </c>
      <c r="Y402" s="29">
        <v>880974709.18999994</v>
      </c>
      <c r="Z402" s="29">
        <v>653035564.14999998</v>
      </c>
      <c r="AA402" s="29">
        <v>225618930.63999999</v>
      </c>
      <c r="AB402" s="29">
        <v>536184549.10000002</v>
      </c>
      <c r="AC402" s="29">
        <v>935798366.56000006</v>
      </c>
      <c r="AD402" s="29">
        <v>737557989.89999998</v>
      </c>
      <c r="AE402" s="29">
        <v>452763280.926</v>
      </c>
      <c r="AF402" s="29">
        <v>453167743.44999999</v>
      </c>
      <c r="AG402" s="29">
        <v>805352613.98000002</v>
      </c>
      <c r="AH402" s="29">
        <v>1353899510.3299999</v>
      </c>
      <c r="AI402" s="29">
        <v>1225600670.4400001</v>
      </c>
      <c r="AJ402" s="29">
        <v>1857359303.4299998</v>
      </c>
      <c r="AK402" s="29">
        <v>979553324.71000004</v>
      </c>
      <c r="AL402" s="29">
        <v>1511981138.27</v>
      </c>
      <c r="AM402" s="29">
        <v>856370251.67958891</v>
      </c>
      <c r="AN402" s="29">
        <v>2158405274.789</v>
      </c>
      <c r="AO402" s="29">
        <v>1368396163.9699998</v>
      </c>
      <c r="AP402" s="29">
        <v>1467241623.902</v>
      </c>
      <c r="AQ402" s="29">
        <v>499597661.99000001</v>
      </c>
    </row>
    <row r="403" spans="2:43" ht="27.5" thickBot="1" x14ac:dyDescent="0.35">
      <c r="B403" s="28" t="s">
        <v>161</v>
      </c>
      <c r="C403" s="29">
        <v>27225648.55390881</v>
      </c>
      <c r="D403" s="29">
        <v>8031320</v>
      </c>
      <c r="E403" s="29">
        <v>484289</v>
      </c>
      <c r="F403" s="29">
        <v>0</v>
      </c>
      <c r="G403" s="29">
        <v>0</v>
      </c>
      <c r="H403" s="29">
        <v>0</v>
      </c>
      <c r="I403" s="29">
        <v>0</v>
      </c>
      <c r="J403" s="29">
        <v>0</v>
      </c>
      <c r="K403" s="29">
        <v>11941856.76</v>
      </c>
      <c r="L403" s="29">
        <v>107071500</v>
      </c>
      <c r="M403" s="29">
        <v>94755500</v>
      </c>
      <c r="N403" s="29">
        <v>47964200</v>
      </c>
      <c r="O403" s="29">
        <v>38801700</v>
      </c>
      <c r="P403" s="29">
        <v>12890200</v>
      </c>
      <c r="Q403" s="29">
        <v>3988890</v>
      </c>
      <c r="R403" s="29">
        <v>0</v>
      </c>
      <c r="S403" s="29">
        <v>63223500</v>
      </c>
      <c r="T403" s="29">
        <v>50045400</v>
      </c>
      <c r="U403" s="29">
        <v>195691400</v>
      </c>
      <c r="V403" s="29">
        <v>31141290</v>
      </c>
      <c r="W403" s="29">
        <v>62717319.140000001</v>
      </c>
      <c r="X403" s="29">
        <v>379232944.99307501</v>
      </c>
      <c r="Y403" s="29">
        <v>160348183</v>
      </c>
      <c r="Z403" s="29">
        <v>0</v>
      </c>
      <c r="AA403" s="29">
        <v>370894.5</v>
      </c>
      <c r="AB403" s="29">
        <v>2175580.91</v>
      </c>
      <c r="AC403" s="29">
        <v>6274273</v>
      </c>
      <c r="AD403" s="29">
        <v>691235</v>
      </c>
      <c r="AE403" s="29">
        <v>4856877.18</v>
      </c>
      <c r="AF403" s="29">
        <v>4856877.18</v>
      </c>
      <c r="AG403" s="29">
        <v>4856877.18</v>
      </c>
      <c r="AH403" s="29">
        <v>208788576.88</v>
      </c>
      <c r="AI403" s="29">
        <v>5382466</v>
      </c>
      <c r="AJ403" s="29">
        <v>3875790</v>
      </c>
      <c r="AK403" s="29">
        <v>3875790</v>
      </c>
      <c r="AL403" s="29">
        <v>22974806.620000001</v>
      </c>
      <c r="AM403" s="29">
        <v>3875790</v>
      </c>
      <c r="AN403" s="29">
        <v>78480000</v>
      </c>
      <c r="AO403" s="29">
        <v>1200000</v>
      </c>
      <c r="AP403" s="29">
        <v>107099492.25515001</v>
      </c>
      <c r="AQ403" s="29">
        <v>7308765</v>
      </c>
    </row>
    <row r="404" spans="2:43" ht="14" thickBot="1" x14ac:dyDescent="0.35">
      <c r="B404" s="30" t="s">
        <v>103</v>
      </c>
      <c r="C404" s="24">
        <v>346592972.3819316</v>
      </c>
      <c r="D404" s="24">
        <v>662817191.31935287</v>
      </c>
      <c r="E404" s="24">
        <v>126479887.5844689</v>
      </c>
      <c r="F404" s="24">
        <v>310122631.93445164</v>
      </c>
      <c r="G404" s="24">
        <v>235039105.79639</v>
      </c>
      <c r="H404" s="24">
        <v>291047371.68724442</v>
      </c>
      <c r="I404" s="24">
        <v>464628907.78382605</v>
      </c>
      <c r="J404" s="24">
        <v>356347310.48822922</v>
      </c>
      <c r="K404" s="24">
        <v>238056968.0892522</v>
      </c>
      <c r="L404" s="24">
        <f t="shared" ref="L404:Q404" si="85">SUM(L400:L403)</f>
        <v>414343770</v>
      </c>
      <c r="M404" s="24">
        <f t="shared" si="85"/>
        <v>398809290</v>
      </c>
      <c r="N404" s="24">
        <f t="shared" si="85"/>
        <v>670680460</v>
      </c>
      <c r="O404" s="24">
        <f t="shared" si="85"/>
        <v>3113490640</v>
      </c>
      <c r="P404" s="24">
        <f t="shared" si="85"/>
        <v>207035534</v>
      </c>
      <c r="Q404" s="24">
        <f t="shared" si="85"/>
        <v>493380752</v>
      </c>
      <c r="R404" s="24">
        <f t="shared" ref="R404:S404" si="86">SUM(R400:R403)</f>
        <v>1490529040</v>
      </c>
      <c r="S404" s="24">
        <f t="shared" si="86"/>
        <v>653779568</v>
      </c>
      <c r="T404" s="24">
        <f t="shared" ref="T404:V404" si="87">SUM(T400:T403)</f>
        <v>458692100</v>
      </c>
      <c r="U404" s="24">
        <f t="shared" si="87"/>
        <v>1511694270</v>
      </c>
      <c r="V404" s="24">
        <f t="shared" si="87"/>
        <v>585353120</v>
      </c>
      <c r="W404" s="24">
        <f>SUM(W400:W403)</f>
        <v>437808621.04999995</v>
      </c>
      <c r="X404" s="24">
        <f t="shared" ref="X404:Y404" si="88">SUM(X400:X403)</f>
        <v>2412685619.5642753</v>
      </c>
      <c r="Y404" s="24">
        <f t="shared" si="88"/>
        <v>1377902380.52</v>
      </c>
      <c r="Z404" s="24">
        <v>911440320.54999995</v>
      </c>
      <c r="AA404" s="24">
        <v>517395920.29999995</v>
      </c>
      <c r="AB404" s="24">
        <v>763048300</v>
      </c>
      <c r="AC404" s="24">
        <v>1087982103.1400001</v>
      </c>
      <c r="AD404" s="24">
        <v>970414044.53999996</v>
      </c>
      <c r="AE404" s="24">
        <v>748556230.16927409</v>
      </c>
      <c r="AF404" s="24">
        <v>691305337.72000003</v>
      </c>
      <c r="AG404" s="24">
        <v>1119248979.8099999</v>
      </c>
      <c r="AH404" s="24">
        <v>2034360415.6900001</v>
      </c>
      <c r="AI404" s="24">
        <v>1602094035.48</v>
      </c>
      <c r="AJ404" s="24">
        <v>2201730175.0199995</v>
      </c>
      <c r="AK404" s="24">
        <v>2002126053.8</v>
      </c>
      <c r="AL404" s="24">
        <v>1918854031.47</v>
      </c>
      <c r="AM404" s="24">
        <v>1238801373.4385889</v>
      </c>
      <c r="AN404" s="24">
        <v>2748237284.38205</v>
      </c>
      <c r="AO404" s="24">
        <v>2026628489.2299998</v>
      </c>
      <c r="AP404" s="24">
        <v>1848407916.6494238</v>
      </c>
      <c r="AQ404" s="24">
        <v>1026140167.41</v>
      </c>
    </row>
    <row r="408" spans="2:43" ht="14" thickBot="1" x14ac:dyDescent="0.3">
      <c r="B408" s="25" t="s">
        <v>157</v>
      </c>
    </row>
    <row r="409" spans="2:43" ht="14" thickBot="1" x14ac:dyDescent="0.35">
      <c r="B409" s="26"/>
      <c r="C409" s="27" t="s">
        <v>19</v>
      </c>
      <c r="D409" s="27" t="s">
        <v>20</v>
      </c>
      <c r="E409" s="27" t="s">
        <v>51</v>
      </c>
      <c r="F409" s="27" t="s">
        <v>52</v>
      </c>
      <c r="G409" s="27" t="s">
        <v>53</v>
      </c>
      <c r="H409" s="27" t="s">
        <v>54</v>
      </c>
      <c r="I409" s="27" t="s">
        <v>55</v>
      </c>
      <c r="J409" s="27" t="s">
        <v>56</v>
      </c>
      <c r="K409" s="31" t="s">
        <v>27</v>
      </c>
      <c r="L409" s="31" t="s">
        <v>28</v>
      </c>
      <c r="M409" s="31" t="s">
        <v>29</v>
      </c>
      <c r="N409" s="31" t="s">
        <v>30</v>
      </c>
      <c r="O409" s="31" t="s">
        <v>31</v>
      </c>
      <c r="P409" s="31" t="s">
        <v>32</v>
      </c>
      <c r="Q409" s="31" t="s">
        <v>33</v>
      </c>
      <c r="R409" s="31" t="s">
        <v>34</v>
      </c>
      <c r="S409" s="31" t="s">
        <v>35</v>
      </c>
      <c r="T409" s="31" t="s">
        <v>36</v>
      </c>
      <c r="U409" s="20" t="s">
        <v>37</v>
      </c>
      <c r="V409" s="20" t="s">
        <v>38</v>
      </c>
      <c r="W409" s="20" t="s">
        <v>39</v>
      </c>
      <c r="X409" s="20" t="s">
        <v>40</v>
      </c>
      <c r="Y409" s="20" t="s">
        <v>41</v>
      </c>
      <c r="Z409" s="20" t="s">
        <v>42</v>
      </c>
      <c r="AA409" s="20" t="s">
        <v>234</v>
      </c>
      <c r="AB409" s="20" t="s">
        <v>235</v>
      </c>
      <c r="AC409" s="20" t="s">
        <v>236</v>
      </c>
      <c r="AD409" s="20" t="s">
        <v>237</v>
      </c>
      <c r="AE409" s="20" t="s">
        <v>238</v>
      </c>
      <c r="AF409" s="20" t="s">
        <v>239</v>
      </c>
      <c r="AG409" s="20" t="s">
        <v>279</v>
      </c>
      <c r="AH409" s="20" t="s">
        <v>280</v>
      </c>
      <c r="AI409" s="20" t="s">
        <v>281</v>
      </c>
      <c r="AJ409" s="20" t="s">
        <v>282</v>
      </c>
      <c r="AK409" s="20" t="s">
        <v>283</v>
      </c>
      <c r="AL409" s="20" t="s">
        <v>284</v>
      </c>
      <c r="AM409" s="20" t="s">
        <v>286</v>
      </c>
      <c r="AN409" s="20" t="s">
        <v>287</v>
      </c>
      <c r="AO409" s="20" t="s">
        <v>288</v>
      </c>
      <c r="AP409" s="20" t="s">
        <v>293</v>
      </c>
      <c r="AQ409" s="20" t="s">
        <v>296</v>
      </c>
    </row>
    <row r="410" spans="2:43" ht="13.5" x14ac:dyDescent="0.3">
      <c r="B410" s="28" t="s">
        <v>158</v>
      </c>
      <c r="C410" s="29">
        <v>4</v>
      </c>
      <c r="D410" s="29">
        <v>40</v>
      </c>
      <c r="E410" s="29">
        <v>41</v>
      </c>
      <c r="F410" s="29">
        <v>11</v>
      </c>
      <c r="G410" s="29">
        <v>6</v>
      </c>
      <c r="H410" s="29">
        <v>12</v>
      </c>
      <c r="I410" s="29">
        <v>3</v>
      </c>
      <c r="J410" s="29">
        <v>7</v>
      </c>
      <c r="K410" s="29">
        <v>33</v>
      </c>
      <c r="L410" s="29">
        <v>6</v>
      </c>
      <c r="M410" s="29">
        <v>6</v>
      </c>
      <c r="N410" s="29">
        <v>4</v>
      </c>
      <c r="O410" s="29">
        <v>4</v>
      </c>
      <c r="P410" s="29">
        <v>3</v>
      </c>
      <c r="Q410" s="29">
        <v>4</v>
      </c>
      <c r="R410" s="29">
        <v>22</v>
      </c>
      <c r="S410" s="29">
        <v>3</v>
      </c>
      <c r="T410" s="29">
        <v>0</v>
      </c>
      <c r="U410" s="29">
        <v>7</v>
      </c>
      <c r="V410" s="29">
        <v>5</v>
      </c>
      <c r="W410" s="29">
        <v>7</v>
      </c>
      <c r="X410" s="29">
        <v>1</v>
      </c>
      <c r="Y410" s="29">
        <v>2</v>
      </c>
      <c r="Z410" s="29">
        <v>1</v>
      </c>
      <c r="AA410" s="29">
        <v>3</v>
      </c>
      <c r="AB410" s="29">
        <v>1</v>
      </c>
      <c r="AC410" s="29">
        <v>5</v>
      </c>
      <c r="AD410" s="29">
        <v>4</v>
      </c>
      <c r="AE410" s="29">
        <v>4</v>
      </c>
      <c r="AF410" s="29">
        <v>5</v>
      </c>
      <c r="AG410" s="29">
        <v>1</v>
      </c>
      <c r="AH410" s="29">
        <v>4</v>
      </c>
      <c r="AI410" s="29">
        <v>5</v>
      </c>
      <c r="AJ410" s="29">
        <v>6</v>
      </c>
      <c r="AK410" s="29">
        <v>14</v>
      </c>
      <c r="AL410" s="29">
        <v>6</v>
      </c>
      <c r="AM410" s="29">
        <v>2</v>
      </c>
      <c r="AN410" s="29">
        <v>2</v>
      </c>
      <c r="AO410" s="29">
        <v>4</v>
      </c>
      <c r="AP410" s="29">
        <v>5</v>
      </c>
      <c r="AQ410" s="29">
        <v>15</v>
      </c>
    </row>
    <row r="411" spans="2:43" ht="13.5" x14ac:dyDescent="0.3">
      <c r="B411" s="28" t="s">
        <v>159</v>
      </c>
      <c r="C411" s="29">
        <v>60</v>
      </c>
      <c r="D411" s="29">
        <v>53</v>
      </c>
      <c r="E411" s="29">
        <v>65</v>
      </c>
      <c r="F411" s="29">
        <v>60</v>
      </c>
      <c r="G411" s="29">
        <v>46</v>
      </c>
      <c r="H411" s="29">
        <v>30</v>
      </c>
      <c r="I411" s="29">
        <v>97</v>
      </c>
      <c r="J411" s="29">
        <v>49</v>
      </c>
      <c r="K411" s="29">
        <v>18</v>
      </c>
      <c r="L411" s="29">
        <v>23</v>
      </c>
      <c r="M411" s="29">
        <v>0</v>
      </c>
      <c r="N411" s="29">
        <v>3</v>
      </c>
      <c r="O411" s="29">
        <v>3</v>
      </c>
      <c r="P411" s="29">
        <v>9</v>
      </c>
      <c r="Q411" s="29">
        <v>3</v>
      </c>
      <c r="R411" s="29">
        <v>6</v>
      </c>
      <c r="S411" s="29">
        <v>0</v>
      </c>
      <c r="T411" s="29">
        <v>7</v>
      </c>
      <c r="U411" s="29">
        <v>3</v>
      </c>
      <c r="V411" s="29">
        <v>10</v>
      </c>
      <c r="W411" s="29">
        <v>3</v>
      </c>
      <c r="X411" s="29">
        <v>2</v>
      </c>
      <c r="Y411" s="29">
        <v>42</v>
      </c>
      <c r="Z411" s="29">
        <v>59</v>
      </c>
      <c r="AA411" s="29">
        <v>49</v>
      </c>
      <c r="AB411" s="29">
        <v>57</v>
      </c>
      <c r="AC411" s="29">
        <v>9</v>
      </c>
      <c r="AD411" s="29">
        <v>118</v>
      </c>
      <c r="AE411" s="29">
        <v>100</v>
      </c>
      <c r="AF411" s="29">
        <v>117</v>
      </c>
      <c r="AG411" s="29">
        <v>72</v>
      </c>
      <c r="AH411" s="29">
        <v>68</v>
      </c>
      <c r="AI411" s="29">
        <v>44</v>
      </c>
      <c r="AJ411" s="29">
        <v>58</v>
      </c>
      <c r="AK411" s="29">
        <v>71</v>
      </c>
      <c r="AL411" s="29">
        <v>41</v>
      </c>
      <c r="AM411" s="29">
        <v>43</v>
      </c>
      <c r="AN411" s="29">
        <v>59</v>
      </c>
      <c r="AO411" s="29">
        <v>83</v>
      </c>
      <c r="AP411" s="29">
        <v>45</v>
      </c>
      <c r="AQ411" s="29">
        <v>62</v>
      </c>
    </row>
    <row r="412" spans="2:43" ht="13.5" x14ac:dyDescent="0.3">
      <c r="B412" s="28" t="s">
        <v>160</v>
      </c>
      <c r="C412" s="29">
        <v>21</v>
      </c>
      <c r="D412" s="29">
        <v>39</v>
      </c>
      <c r="E412" s="29">
        <v>8</v>
      </c>
      <c r="F412" s="29">
        <v>30</v>
      </c>
      <c r="G412" s="29">
        <v>27</v>
      </c>
      <c r="H412" s="29">
        <v>38</v>
      </c>
      <c r="I412" s="29">
        <v>40</v>
      </c>
      <c r="J412" s="29">
        <v>70</v>
      </c>
      <c r="K412" s="29">
        <v>61</v>
      </c>
      <c r="L412" s="29">
        <v>67</v>
      </c>
      <c r="M412" s="29">
        <v>80</v>
      </c>
      <c r="N412" s="29">
        <v>124</v>
      </c>
      <c r="O412" s="29">
        <v>86</v>
      </c>
      <c r="P412" s="29">
        <v>60</v>
      </c>
      <c r="Q412" s="29">
        <v>72</v>
      </c>
      <c r="R412" s="29">
        <v>127</v>
      </c>
      <c r="S412" s="29">
        <v>93</v>
      </c>
      <c r="T412" s="29">
        <v>58</v>
      </c>
      <c r="U412" s="29">
        <v>90</v>
      </c>
      <c r="V412" s="29">
        <v>56</v>
      </c>
      <c r="W412" s="29">
        <v>63</v>
      </c>
      <c r="X412" s="29">
        <v>59</v>
      </c>
      <c r="Y412" s="29">
        <v>21</v>
      </c>
      <c r="Z412" s="29">
        <v>57</v>
      </c>
      <c r="AA412" s="29">
        <v>17</v>
      </c>
      <c r="AB412" s="29">
        <v>36</v>
      </c>
      <c r="AC412" s="29">
        <v>65</v>
      </c>
      <c r="AD412" s="29">
        <v>65</v>
      </c>
      <c r="AE412" s="29">
        <v>56</v>
      </c>
      <c r="AF412" s="29">
        <v>31</v>
      </c>
      <c r="AG412" s="29">
        <v>64</v>
      </c>
      <c r="AH412" s="29">
        <v>37</v>
      </c>
      <c r="AI412" s="29">
        <v>64</v>
      </c>
      <c r="AJ412" s="29">
        <v>38</v>
      </c>
      <c r="AK412" s="29">
        <v>36</v>
      </c>
      <c r="AL412" s="29">
        <v>41</v>
      </c>
      <c r="AM412" s="29">
        <v>45</v>
      </c>
      <c r="AN412" s="29">
        <v>57</v>
      </c>
      <c r="AO412" s="29">
        <v>41</v>
      </c>
      <c r="AP412" s="29">
        <v>24</v>
      </c>
      <c r="AQ412" s="29">
        <v>15</v>
      </c>
    </row>
    <row r="413" spans="2:43" ht="27.5" thickBot="1" x14ac:dyDescent="0.35">
      <c r="B413" s="28" t="s">
        <v>161</v>
      </c>
      <c r="C413" s="29">
        <v>6</v>
      </c>
      <c r="D413" s="29">
        <v>2</v>
      </c>
      <c r="E413" s="29">
        <v>1</v>
      </c>
      <c r="F413" s="29">
        <v>0</v>
      </c>
      <c r="G413" s="29">
        <v>0</v>
      </c>
      <c r="H413" s="29">
        <v>0</v>
      </c>
      <c r="I413" s="29">
        <v>0</v>
      </c>
      <c r="J413" s="29">
        <v>0</v>
      </c>
      <c r="K413" s="29">
        <v>1</v>
      </c>
      <c r="L413" s="29">
        <v>52</v>
      </c>
      <c r="M413" s="29">
        <v>20</v>
      </c>
      <c r="N413" s="29">
        <v>10</v>
      </c>
      <c r="O413" s="29">
        <v>18</v>
      </c>
      <c r="P413" s="29">
        <v>5</v>
      </c>
      <c r="Q413" s="29">
        <v>11</v>
      </c>
      <c r="R413" s="29">
        <v>0</v>
      </c>
      <c r="S413" s="29">
        <v>11</v>
      </c>
      <c r="T413" s="29">
        <v>7</v>
      </c>
      <c r="U413" s="29">
        <v>9</v>
      </c>
      <c r="V413" s="29">
        <v>4</v>
      </c>
      <c r="W413" s="29">
        <v>4</v>
      </c>
      <c r="X413" s="29">
        <v>21</v>
      </c>
      <c r="Y413" s="29">
        <v>2</v>
      </c>
      <c r="Z413" s="29">
        <v>0</v>
      </c>
      <c r="AA413" s="29">
        <v>6</v>
      </c>
      <c r="AB413" s="29">
        <v>7</v>
      </c>
      <c r="AC413" s="29">
        <v>4</v>
      </c>
      <c r="AD413" s="29">
        <v>1</v>
      </c>
      <c r="AE413" s="29">
        <v>5</v>
      </c>
      <c r="AF413" s="29">
        <v>5</v>
      </c>
      <c r="AG413" s="29">
        <v>5</v>
      </c>
      <c r="AH413" s="29">
        <v>9</v>
      </c>
      <c r="AI413" s="29">
        <v>3</v>
      </c>
      <c r="AJ413" s="29">
        <v>2</v>
      </c>
      <c r="AK413" s="29">
        <v>2</v>
      </c>
      <c r="AL413" s="29">
        <v>6</v>
      </c>
      <c r="AM413" s="29">
        <v>2</v>
      </c>
      <c r="AN413" s="29">
        <v>1</v>
      </c>
      <c r="AO413" s="29">
        <v>4</v>
      </c>
      <c r="AP413" s="29">
        <v>44</v>
      </c>
      <c r="AQ413" s="29">
        <v>3</v>
      </c>
    </row>
    <row r="414" spans="2:43" ht="14" thickBot="1" x14ac:dyDescent="0.35">
      <c r="B414" s="30" t="s">
        <v>106</v>
      </c>
      <c r="C414" s="24">
        <v>91</v>
      </c>
      <c r="D414" s="24">
        <v>134</v>
      </c>
      <c r="E414" s="24">
        <v>115</v>
      </c>
      <c r="F414" s="24">
        <v>101</v>
      </c>
      <c r="G414" s="24">
        <v>79</v>
      </c>
      <c r="H414" s="24">
        <v>80</v>
      </c>
      <c r="I414" s="24">
        <v>140</v>
      </c>
      <c r="J414" s="24">
        <v>126</v>
      </c>
      <c r="K414" s="24">
        <v>113</v>
      </c>
      <c r="L414" s="24">
        <f t="shared" ref="L414:Q414" si="89">SUM(L410:L413)</f>
        <v>148</v>
      </c>
      <c r="M414" s="24">
        <f t="shared" si="89"/>
        <v>106</v>
      </c>
      <c r="N414" s="24">
        <f t="shared" si="89"/>
        <v>141</v>
      </c>
      <c r="O414" s="24">
        <f t="shared" si="89"/>
        <v>111</v>
      </c>
      <c r="P414" s="24">
        <f t="shared" si="89"/>
        <v>77</v>
      </c>
      <c r="Q414" s="24">
        <f t="shared" si="89"/>
        <v>90</v>
      </c>
      <c r="R414" s="24">
        <f t="shared" ref="R414:S414" si="90">SUM(R410:R413)</f>
        <v>155</v>
      </c>
      <c r="S414" s="24">
        <f t="shared" si="90"/>
        <v>107</v>
      </c>
      <c r="T414" s="24">
        <f t="shared" ref="T414:Y414" si="91">SUM(T410:T413)</f>
        <v>72</v>
      </c>
      <c r="U414" s="24">
        <f t="shared" si="91"/>
        <v>109</v>
      </c>
      <c r="V414" s="24">
        <f t="shared" si="91"/>
        <v>75</v>
      </c>
      <c r="W414" s="24">
        <f t="shared" si="91"/>
        <v>77</v>
      </c>
      <c r="X414" s="24">
        <f t="shared" si="91"/>
        <v>83</v>
      </c>
      <c r="Y414" s="24">
        <f t="shared" si="91"/>
        <v>67</v>
      </c>
      <c r="Z414" s="24">
        <v>117</v>
      </c>
      <c r="AA414" s="24">
        <v>75</v>
      </c>
      <c r="AB414" s="24">
        <v>101</v>
      </c>
      <c r="AC414" s="24">
        <v>83</v>
      </c>
      <c r="AD414" s="24">
        <v>188</v>
      </c>
      <c r="AE414" s="24">
        <v>165</v>
      </c>
      <c r="AF414" s="24">
        <v>158</v>
      </c>
      <c r="AG414" s="24">
        <v>142</v>
      </c>
      <c r="AH414" s="24">
        <v>118</v>
      </c>
      <c r="AI414" s="24">
        <v>116</v>
      </c>
      <c r="AJ414" s="24">
        <v>104</v>
      </c>
      <c r="AK414" s="24">
        <v>123</v>
      </c>
      <c r="AL414" s="24">
        <v>94</v>
      </c>
      <c r="AM414" s="24">
        <v>92</v>
      </c>
      <c r="AN414" s="24">
        <v>119</v>
      </c>
      <c r="AO414" s="24">
        <v>132</v>
      </c>
      <c r="AP414" s="24">
        <v>118</v>
      </c>
      <c r="AQ414" s="24">
        <v>95</v>
      </c>
    </row>
    <row r="418" spans="2:43" ht="14" thickBot="1" x14ac:dyDescent="0.3">
      <c r="B418" s="25" t="s">
        <v>114</v>
      </c>
    </row>
    <row r="419" spans="2:43" ht="14" thickBot="1" x14ac:dyDescent="0.35">
      <c r="B419" s="26"/>
      <c r="C419" s="27" t="s">
        <v>19</v>
      </c>
      <c r="D419" s="27" t="s">
        <v>20</v>
      </c>
      <c r="E419" s="27" t="s">
        <v>51</v>
      </c>
      <c r="F419" s="27" t="s">
        <v>52</v>
      </c>
      <c r="G419" s="27" t="s">
        <v>53</v>
      </c>
      <c r="H419" s="27" t="s">
        <v>54</v>
      </c>
      <c r="I419" s="27" t="s">
        <v>55</v>
      </c>
      <c r="J419" s="27" t="s">
        <v>56</v>
      </c>
      <c r="K419" s="31" t="s">
        <v>27</v>
      </c>
      <c r="L419" s="31" t="s">
        <v>28</v>
      </c>
      <c r="M419" s="31" t="s">
        <v>29</v>
      </c>
      <c r="N419" s="31" t="s">
        <v>30</v>
      </c>
      <c r="O419" s="31" t="s">
        <v>31</v>
      </c>
      <c r="P419" s="31" t="s">
        <v>32</v>
      </c>
      <c r="Q419" s="31" t="s">
        <v>33</v>
      </c>
      <c r="R419" s="31" t="s">
        <v>34</v>
      </c>
      <c r="S419" s="31" t="s">
        <v>35</v>
      </c>
      <c r="T419" s="31" t="s">
        <v>36</v>
      </c>
      <c r="U419" s="20" t="s">
        <v>37</v>
      </c>
      <c r="V419" s="20" t="s">
        <v>38</v>
      </c>
      <c r="W419" s="20" t="s">
        <v>39</v>
      </c>
      <c r="X419" s="20" t="s">
        <v>40</v>
      </c>
      <c r="Y419" s="20" t="s">
        <v>41</v>
      </c>
      <c r="Z419" s="20" t="s">
        <v>42</v>
      </c>
      <c r="AA419" s="20" t="s">
        <v>234</v>
      </c>
      <c r="AB419" s="20" t="s">
        <v>235</v>
      </c>
      <c r="AC419" s="20" t="s">
        <v>236</v>
      </c>
      <c r="AD419" s="20" t="s">
        <v>237</v>
      </c>
      <c r="AE419" s="20" t="s">
        <v>238</v>
      </c>
      <c r="AF419" s="20" t="s">
        <v>239</v>
      </c>
      <c r="AG419" s="20" t="s">
        <v>279</v>
      </c>
      <c r="AH419" s="20" t="s">
        <v>280</v>
      </c>
      <c r="AI419" s="20" t="s">
        <v>281</v>
      </c>
      <c r="AJ419" s="20" t="s">
        <v>282</v>
      </c>
      <c r="AK419" s="20" t="s">
        <v>283</v>
      </c>
      <c r="AL419" s="20" t="s">
        <v>284</v>
      </c>
      <c r="AM419" s="20" t="s">
        <v>286</v>
      </c>
      <c r="AN419" s="20" t="s">
        <v>287</v>
      </c>
      <c r="AO419" s="20" t="s">
        <v>288</v>
      </c>
      <c r="AP419" s="20" t="s">
        <v>293</v>
      </c>
      <c r="AQ419" s="20" t="s">
        <v>296</v>
      </c>
    </row>
    <row r="420" spans="2:43" ht="13.5" x14ac:dyDescent="0.3">
      <c r="B420" s="28" t="s">
        <v>58</v>
      </c>
      <c r="C420" s="29">
        <v>45966256.293765873</v>
      </c>
      <c r="D420" s="29">
        <v>252423355.30559528</v>
      </c>
      <c r="E420" s="29">
        <v>14837619.998921011</v>
      </c>
      <c r="F420" s="29">
        <v>93459540.6716111</v>
      </c>
      <c r="G420" s="29">
        <v>42533478</v>
      </c>
      <c r="H420" s="29">
        <v>68217399.475760892</v>
      </c>
      <c r="I420" s="29">
        <v>150357805.3307642</v>
      </c>
      <c r="J420" s="29">
        <v>67935725.288571104</v>
      </c>
      <c r="K420" s="29">
        <v>114259997.88926542</v>
      </c>
      <c r="L420" s="29">
        <v>81064200</v>
      </c>
      <c r="M420" s="29">
        <v>128464040</v>
      </c>
      <c r="N420" s="29">
        <v>81086800</v>
      </c>
      <c r="O420" s="29">
        <v>513657540</v>
      </c>
      <c r="P420" s="29">
        <v>41630610</v>
      </c>
      <c r="Q420" s="29">
        <v>88477562</v>
      </c>
      <c r="R420" s="29">
        <v>426592500</v>
      </c>
      <c r="S420" s="29">
        <v>67553850</v>
      </c>
      <c r="T420" s="29">
        <v>165197000</v>
      </c>
      <c r="U420" s="29">
        <v>232786400</v>
      </c>
      <c r="V420" s="29">
        <v>98001897</v>
      </c>
      <c r="W420" s="29">
        <v>8900000</v>
      </c>
      <c r="X420" s="29">
        <v>213043951.943075</v>
      </c>
      <c r="Y420" s="29">
        <v>187824483</v>
      </c>
      <c r="Z420" s="29">
        <v>0</v>
      </c>
      <c r="AA420" s="29">
        <v>109519851.36</v>
      </c>
      <c r="AB420" s="29">
        <v>238599913.49000001</v>
      </c>
      <c r="AC420" s="29">
        <v>138691031.90000001</v>
      </c>
      <c r="AD420" s="29">
        <v>230557641.93000001</v>
      </c>
      <c r="AE420" s="29">
        <v>52748469.519273996</v>
      </c>
      <c r="AF420" s="29">
        <v>132942568.86</v>
      </c>
      <c r="AG420" s="29">
        <v>232707935.44999999</v>
      </c>
      <c r="AH420" s="29">
        <v>290662664.88</v>
      </c>
      <c r="AI420" s="29">
        <v>85672412.900000006</v>
      </c>
      <c r="AJ420" s="29">
        <v>90757848.5</v>
      </c>
      <c r="AK420" s="29">
        <v>184133244.69999999</v>
      </c>
      <c r="AL420" s="29">
        <v>525822676.43000001</v>
      </c>
      <c r="AM420" s="29">
        <v>71185316</v>
      </c>
      <c r="AN420" s="29">
        <v>92630080</v>
      </c>
      <c r="AO420" s="29">
        <v>178152908.65000001</v>
      </c>
      <c r="AP420" s="29">
        <v>34269167.32</v>
      </c>
      <c r="AQ420" s="29">
        <v>268007167.16999999</v>
      </c>
    </row>
    <row r="421" spans="2:43" ht="13.5" x14ac:dyDescent="0.3">
      <c r="B421" s="28" t="s">
        <v>57</v>
      </c>
      <c r="C421" s="29">
        <v>173614648.25025001</v>
      </c>
      <c r="D421" s="29">
        <v>231789964.97375762</v>
      </c>
      <c r="E421" s="29">
        <v>82126592.090547904</v>
      </c>
      <c r="F421" s="29">
        <v>78975415.8244856</v>
      </c>
      <c r="G421" s="29">
        <v>122380478.15639001</v>
      </c>
      <c r="H421" s="29">
        <v>188771849.7514835</v>
      </c>
      <c r="I421" s="29">
        <v>233686925.40790793</v>
      </c>
      <c r="J421" s="29">
        <v>95968634.53965804</v>
      </c>
      <c r="K421" s="29">
        <v>22029562.08998676</v>
      </c>
      <c r="L421" s="29">
        <v>113490700</v>
      </c>
      <c r="M421" s="29">
        <v>164691500</v>
      </c>
      <c r="N421" s="29">
        <v>173977010</v>
      </c>
      <c r="O421" s="29">
        <v>45340771</v>
      </c>
      <c r="P421" s="29">
        <v>123832680</v>
      </c>
      <c r="Q421" s="29">
        <v>166652290</v>
      </c>
      <c r="R421" s="29">
        <v>157552111</v>
      </c>
      <c r="S421" s="29">
        <v>388493871</v>
      </c>
      <c r="T421" s="29">
        <v>53357400</v>
      </c>
      <c r="U421" s="29">
        <v>387432900</v>
      </c>
      <c r="V421" s="29">
        <v>197726300</v>
      </c>
      <c r="W421" s="29">
        <v>353627997</v>
      </c>
      <c r="X421" s="29">
        <v>2133801015.2122002</v>
      </c>
      <c r="Y421" s="29">
        <v>1146707429.8399999</v>
      </c>
      <c r="Z421" s="29">
        <v>755269738.27999997</v>
      </c>
      <c r="AA421" s="29">
        <v>348190106.12</v>
      </c>
      <c r="AB421" s="29">
        <v>250004739.46000004</v>
      </c>
      <c r="AC421" s="29">
        <v>707197289.81999993</v>
      </c>
      <c r="AD421" s="29">
        <v>415755183.22000003</v>
      </c>
      <c r="AE421" s="29">
        <v>435467382.39400005</v>
      </c>
      <c r="AF421" s="29">
        <v>498410501.5</v>
      </c>
      <c r="AG421" s="29">
        <v>543778121.38</v>
      </c>
      <c r="AH421" s="29">
        <v>1532702275.3400002</v>
      </c>
      <c r="AI421" s="29">
        <v>1311239626.4000001</v>
      </c>
      <c r="AJ421" s="29">
        <v>2052240666.8799999</v>
      </c>
      <c r="AK421" s="29">
        <v>1743510049.2399998</v>
      </c>
      <c r="AL421" s="29">
        <v>1072649898.0999999</v>
      </c>
      <c r="AM421" s="29">
        <v>989307995.56858897</v>
      </c>
      <c r="AN421" s="29">
        <v>2555815090.4520502</v>
      </c>
      <c r="AO421" s="29">
        <v>1613840086.78</v>
      </c>
      <c r="AP421" s="29">
        <v>1769067500.6146359</v>
      </c>
      <c r="AQ421" s="29">
        <v>639778860.09000003</v>
      </c>
    </row>
    <row r="422" spans="2:43" ht="13.5" x14ac:dyDescent="0.3">
      <c r="B422" s="28" t="s">
        <v>60</v>
      </c>
      <c r="C422" s="29">
        <v>0</v>
      </c>
      <c r="D422" s="29">
        <v>51053458.210000001</v>
      </c>
      <c r="E422" s="29">
        <v>14746945.425000001</v>
      </c>
      <c r="F422" s="29">
        <v>48170859.979999997</v>
      </c>
      <c r="G422" s="29">
        <v>0</v>
      </c>
      <c r="H422" s="29">
        <v>744900.59</v>
      </c>
      <c r="I422" s="29">
        <v>1717000</v>
      </c>
      <c r="J422" s="29">
        <v>7941000</v>
      </c>
      <c r="K422" s="29">
        <v>56186470</v>
      </c>
      <c r="L422" s="29">
        <v>27072200</v>
      </c>
      <c r="M422" s="29">
        <v>0</v>
      </c>
      <c r="N422" s="29">
        <v>54269400</v>
      </c>
      <c r="O422" s="29">
        <v>20986500</v>
      </c>
      <c r="P422" s="29">
        <v>2928190</v>
      </c>
      <c r="Q422" s="29">
        <v>13365800</v>
      </c>
      <c r="R422" s="29">
        <v>148493800</v>
      </c>
      <c r="S422" s="29">
        <v>20960300</v>
      </c>
      <c r="T422" s="29">
        <v>6713790</v>
      </c>
      <c r="U422" s="29">
        <v>778069740</v>
      </c>
      <c r="V422" s="29">
        <v>24806990</v>
      </c>
      <c r="W422" s="22">
        <v>0</v>
      </c>
      <c r="X422" s="22">
        <v>46171554</v>
      </c>
      <c r="Y422" s="22">
        <v>5352534.8600000003</v>
      </c>
      <c r="Z422" s="22">
        <v>14205437.92</v>
      </c>
      <c r="AA422" s="22">
        <v>5474139.5099999998</v>
      </c>
      <c r="AB422" s="22">
        <v>40254779.840000004</v>
      </c>
      <c r="AC422" s="22">
        <v>151260825.43000001</v>
      </c>
      <c r="AD422" s="22">
        <v>55549918.210000001</v>
      </c>
      <c r="AE422" s="22">
        <v>36749368.390000001</v>
      </c>
      <c r="AF422" s="22">
        <v>3926780.9699999997</v>
      </c>
      <c r="AG422" s="22">
        <v>8924425.0700000003</v>
      </c>
      <c r="AH422" s="22">
        <v>28446212.140000001</v>
      </c>
      <c r="AI422" s="22">
        <v>59167618.979999997</v>
      </c>
      <c r="AJ422" s="22">
        <v>0.73</v>
      </c>
      <c r="AK422" s="22">
        <v>672.86</v>
      </c>
      <c r="AL422" s="22">
        <v>31682169.510000002</v>
      </c>
      <c r="AM422" s="22">
        <v>33725961.709999993</v>
      </c>
      <c r="AN422" s="22">
        <v>10915121.949999999</v>
      </c>
      <c r="AO422" s="22">
        <v>18130043.899999999</v>
      </c>
      <c r="AP422" s="22">
        <v>30555978.460000001</v>
      </c>
      <c r="AQ422" s="22">
        <v>467399.43999999994</v>
      </c>
    </row>
    <row r="423" spans="2:43" ht="14" thickBot="1" x14ac:dyDescent="0.35">
      <c r="B423" s="28" t="s">
        <v>59</v>
      </c>
      <c r="C423" s="29">
        <v>127012067.8379157</v>
      </c>
      <c r="D423" s="29">
        <v>127550412.83</v>
      </c>
      <c r="E423" s="29">
        <v>14768730.07</v>
      </c>
      <c r="F423" s="29">
        <v>89516815.45835492</v>
      </c>
      <c r="G423" s="29">
        <v>70125149.640000001</v>
      </c>
      <c r="H423" s="29">
        <v>33313221.870000001</v>
      </c>
      <c r="I423" s="29">
        <v>78867177.045153931</v>
      </c>
      <c r="J423" s="29">
        <v>184501950.66</v>
      </c>
      <c r="K423" s="29">
        <v>45580938.109999999</v>
      </c>
      <c r="L423" s="29">
        <v>192716700</v>
      </c>
      <c r="M423" s="29">
        <v>105654000</v>
      </c>
      <c r="N423" s="29">
        <v>361347100</v>
      </c>
      <c r="O423" s="29">
        <v>2533513890</v>
      </c>
      <c r="P423" s="29">
        <v>38644035</v>
      </c>
      <c r="Q423" s="29">
        <v>224884991.81999999</v>
      </c>
      <c r="R423" s="29">
        <v>757890590</v>
      </c>
      <c r="S423" s="29">
        <v>176771490</v>
      </c>
      <c r="T423" s="29">
        <v>233423900</v>
      </c>
      <c r="U423" s="29">
        <v>113405300</v>
      </c>
      <c r="V423" s="29">
        <v>264818540</v>
      </c>
      <c r="W423" s="29">
        <v>75280624.050000012</v>
      </c>
      <c r="X423" s="29">
        <v>19669098.409000002</v>
      </c>
      <c r="Y423" s="29">
        <v>38017932.82</v>
      </c>
      <c r="Z423" s="29">
        <v>141965144.34999999</v>
      </c>
      <c r="AA423" s="29">
        <v>54211823.310000002</v>
      </c>
      <c r="AB423" s="29">
        <v>234188867.20999998</v>
      </c>
      <c r="AC423" s="29">
        <v>90832955.989999995</v>
      </c>
      <c r="AD423" s="29">
        <v>268551301.18000001</v>
      </c>
      <c r="AE423" s="29">
        <v>223591009.866</v>
      </c>
      <c r="AF423" s="29">
        <v>56025486.390000001</v>
      </c>
      <c r="AG423" s="29">
        <v>333838497.91000003</v>
      </c>
      <c r="AH423" s="29">
        <v>182549263.33000001</v>
      </c>
      <c r="AI423" s="29">
        <v>146014377.20000002</v>
      </c>
      <c r="AJ423" s="29">
        <v>58731658.909999996</v>
      </c>
      <c r="AK423" s="29">
        <v>74482086.989999995</v>
      </c>
      <c r="AL423" s="29">
        <v>288699287.43000001</v>
      </c>
      <c r="AM423" s="29">
        <v>144582100.16000003</v>
      </c>
      <c r="AN423" s="29">
        <v>88876991.980000004</v>
      </c>
      <c r="AO423" s="29">
        <v>216505449.90000001</v>
      </c>
      <c r="AP423" s="29">
        <v>14515270.254788</v>
      </c>
      <c r="AQ423" s="29">
        <v>117886740.71000001</v>
      </c>
    </row>
    <row r="424" spans="2:43" ht="14" thickBot="1" x14ac:dyDescent="0.35">
      <c r="B424" s="30" t="s">
        <v>48</v>
      </c>
      <c r="C424" s="24">
        <v>346592972.3819316</v>
      </c>
      <c r="D424" s="24">
        <v>662817191.31935287</v>
      </c>
      <c r="E424" s="24">
        <v>126479887.5844689</v>
      </c>
      <c r="F424" s="24">
        <v>310122631.93445158</v>
      </c>
      <c r="G424" s="24">
        <v>235039105.79639</v>
      </c>
      <c r="H424" s="24">
        <v>291047371.68724436</v>
      </c>
      <c r="I424" s="24">
        <v>464628907.78382605</v>
      </c>
      <c r="J424" s="24">
        <v>356347310.48822916</v>
      </c>
      <c r="K424" s="24">
        <v>238056968.08925217</v>
      </c>
      <c r="L424" s="24">
        <f t="shared" ref="L424:Q424" si="92">SUM(L420:L423)</f>
        <v>414343800</v>
      </c>
      <c r="M424" s="24">
        <f t="shared" si="92"/>
        <v>398809540</v>
      </c>
      <c r="N424" s="24">
        <f t="shared" si="92"/>
        <v>670680310</v>
      </c>
      <c r="O424" s="24">
        <f t="shared" si="92"/>
        <v>3113498701</v>
      </c>
      <c r="P424" s="24">
        <f t="shared" si="92"/>
        <v>207035515</v>
      </c>
      <c r="Q424" s="24">
        <f t="shared" si="92"/>
        <v>493380643.81999999</v>
      </c>
      <c r="R424" s="24">
        <f t="shared" ref="R424" si="93">SUM(R420:R423)</f>
        <v>1490529001</v>
      </c>
      <c r="S424" s="24">
        <f t="shared" ref="S424:Y424" si="94">SUM(S420:S423)</f>
        <v>653779511</v>
      </c>
      <c r="T424" s="24">
        <f t="shared" si="94"/>
        <v>458692090</v>
      </c>
      <c r="U424" s="24">
        <f t="shared" si="94"/>
        <v>1511694340</v>
      </c>
      <c r="V424" s="24">
        <f t="shared" si="94"/>
        <v>585353727</v>
      </c>
      <c r="W424" s="24">
        <f t="shared" si="94"/>
        <v>437808621.05000001</v>
      </c>
      <c r="X424" s="24">
        <f t="shared" si="94"/>
        <v>2412685619.5642753</v>
      </c>
      <c r="Y424" s="24">
        <f t="shared" si="94"/>
        <v>1377902380.5199997</v>
      </c>
      <c r="Z424" s="24">
        <v>911440320.54999995</v>
      </c>
      <c r="AA424" s="24">
        <v>517395920.29999995</v>
      </c>
      <c r="AB424" s="24">
        <v>763048300</v>
      </c>
      <c r="AC424" s="24">
        <v>1087982103.1400001</v>
      </c>
      <c r="AD424" s="24">
        <v>970414044.54000008</v>
      </c>
      <c r="AE424" s="24">
        <v>748556230.16927397</v>
      </c>
      <c r="AF424" s="24">
        <v>691305337.72000003</v>
      </c>
      <c r="AG424" s="24">
        <v>1119248979.8100002</v>
      </c>
      <c r="AH424" s="24">
        <v>2034360415.6900003</v>
      </c>
      <c r="AI424" s="24">
        <v>1602094035.48</v>
      </c>
      <c r="AJ424" s="24">
        <v>2201730175.02</v>
      </c>
      <c r="AK424" s="24">
        <v>2002126053.79</v>
      </c>
      <c r="AL424" s="24">
        <v>1918854031.4699998</v>
      </c>
      <c r="AM424" s="24">
        <v>1238801373.4385889</v>
      </c>
      <c r="AN424" s="24">
        <v>2748237284.38205</v>
      </c>
      <c r="AO424" s="24">
        <v>2026628489.23</v>
      </c>
      <c r="AP424" s="24">
        <v>1848407916.6494238</v>
      </c>
      <c r="AQ424" s="24">
        <v>1026140167.4100001</v>
      </c>
    </row>
    <row r="428" spans="2:43" ht="14" thickBot="1" x14ac:dyDescent="0.3">
      <c r="B428" s="25" t="s">
        <v>118</v>
      </c>
    </row>
    <row r="429" spans="2:43" ht="14" thickBot="1" x14ac:dyDescent="0.35">
      <c r="B429" s="26"/>
      <c r="C429" s="27" t="s">
        <v>19</v>
      </c>
      <c r="D429" s="27" t="s">
        <v>20</v>
      </c>
      <c r="E429" s="27" t="s">
        <v>51</v>
      </c>
      <c r="F429" s="27" t="s">
        <v>52</v>
      </c>
      <c r="G429" s="27" t="s">
        <v>53</v>
      </c>
      <c r="H429" s="27" t="s">
        <v>54</v>
      </c>
      <c r="I429" s="27" t="s">
        <v>55</v>
      </c>
      <c r="J429" s="27" t="s">
        <v>56</v>
      </c>
      <c r="K429" s="31" t="s">
        <v>27</v>
      </c>
      <c r="L429" s="31" t="s">
        <v>28</v>
      </c>
      <c r="M429" s="31" t="s">
        <v>29</v>
      </c>
      <c r="N429" s="31" t="s">
        <v>30</v>
      </c>
      <c r="O429" s="31" t="s">
        <v>31</v>
      </c>
      <c r="P429" s="31" t="s">
        <v>32</v>
      </c>
      <c r="Q429" s="31" t="s">
        <v>33</v>
      </c>
      <c r="R429" s="31" t="s">
        <v>34</v>
      </c>
      <c r="S429" s="31" t="s">
        <v>35</v>
      </c>
      <c r="T429" s="31" t="s">
        <v>36</v>
      </c>
      <c r="U429" s="20" t="s">
        <v>37</v>
      </c>
      <c r="V429" s="20" t="s">
        <v>38</v>
      </c>
      <c r="W429" s="20" t="s">
        <v>39</v>
      </c>
      <c r="X429" s="20" t="s">
        <v>40</v>
      </c>
      <c r="Y429" s="20" t="s">
        <v>41</v>
      </c>
      <c r="Z429" s="20" t="s">
        <v>42</v>
      </c>
      <c r="AA429" s="20" t="s">
        <v>234</v>
      </c>
      <c r="AB429" s="20" t="s">
        <v>235</v>
      </c>
      <c r="AC429" s="20" t="s">
        <v>236</v>
      </c>
      <c r="AD429" s="20" t="s">
        <v>237</v>
      </c>
      <c r="AE429" s="20" t="s">
        <v>238</v>
      </c>
      <c r="AF429" s="20" t="s">
        <v>239</v>
      </c>
      <c r="AG429" s="20" t="s">
        <v>279</v>
      </c>
      <c r="AH429" s="20" t="s">
        <v>280</v>
      </c>
      <c r="AI429" s="20" t="s">
        <v>281</v>
      </c>
      <c r="AJ429" s="20" t="s">
        <v>282</v>
      </c>
      <c r="AK429" s="20" t="s">
        <v>283</v>
      </c>
      <c r="AL429" s="20" t="s">
        <v>284</v>
      </c>
      <c r="AM429" s="20" t="s">
        <v>286</v>
      </c>
      <c r="AN429" s="20" t="s">
        <v>287</v>
      </c>
      <c r="AO429" s="20" t="s">
        <v>288</v>
      </c>
      <c r="AP429" s="20" t="s">
        <v>293</v>
      </c>
      <c r="AQ429" s="20" t="s">
        <v>296</v>
      </c>
    </row>
    <row r="430" spans="2:43" ht="13.5" x14ac:dyDescent="0.3">
      <c r="B430" s="28" t="s">
        <v>58</v>
      </c>
      <c r="C430" s="29">
        <v>6</v>
      </c>
      <c r="D430" s="29">
        <v>16</v>
      </c>
      <c r="E430" s="29">
        <v>4</v>
      </c>
      <c r="F430" s="29">
        <v>18</v>
      </c>
      <c r="G430" s="29">
        <v>9</v>
      </c>
      <c r="H430" s="29">
        <v>12</v>
      </c>
      <c r="I430" s="29">
        <v>17</v>
      </c>
      <c r="J430" s="29">
        <v>13</v>
      </c>
      <c r="K430" s="29">
        <v>27</v>
      </c>
      <c r="L430" s="29">
        <v>13</v>
      </c>
      <c r="M430" s="29">
        <v>10</v>
      </c>
      <c r="N430" s="29">
        <v>16</v>
      </c>
      <c r="O430" s="29">
        <v>28</v>
      </c>
      <c r="P430" s="29">
        <v>12</v>
      </c>
      <c r="Q430" s="29">
        <v>11</v>
      </c>
      <c r="R430" s="29">
        <v>17</v>
      </c>
      <c r="S430" s="29">
        <v>13</v>
      </c>
      <c r="T430" s="29">
        <v>18</v>
      </c>
      <c r="U430" s="22">
        <v>6</v>
      </c>
      <c r="V430" s="22">
        <v>9</v>
      </c>
      <c r="W430" s="22">
        <v>2</v>
      </c>
      <c r="X430" s="22">
        <v>8</v>
      </c>
      <c r="Y430" s="22">
        <v>5</v>
      </c>
      <c r="Z430" s="22">
        <v>0</v>
      </c>
      <c r="AA430" s="22">
        <v>8</v>
      </c>
      <c r="AB430" s="22">
        <v>6</v>
      </c>
      <c r="AC430" s="22">
        <v>12</v>
      </c>
      <c r="AD430" s="22">
        <v>26</v>
      </c>
      <c r="AE430" s="22">
        <v>8</v>
      </c>
      <c r="AF430" s="22">
        <v>8</v>
      </c>
      <c r="AG430" s="22">
        <v>10</v>
      </c>
      <c r="AH430" s="22">
        <v>12</v>
      </c>
      <c r="AI430" s="22">
        <v>8</v>
      </c>
      <c r="AJ430" s="22">
        <v>4</v>
      </c>
      <c r="AK430" s="22">
        <v>10</v>
      </c>
      <c r="AL430" s="22">
        <v>11</v>
      </c>
      <c r="AM430" s="22">
        <v>7</v>
      </c>
      <c r="AN430" s="22">
        <v>5</v>
      </c>
      <c r="AO430" s="22">
        <v>9</v>
      </c>
      <c r="AP430" s="22">
        <v>4</v>
      </c>
      <c r="AQ430" s="22">
        <v>18</v>
      </c>
    </row>
    <row r="431" spans="2:43" ht="13.5" x14ac:dyDescent="0.3">
      <c r="B431" s="28" t="s">
        <v>57</v>
      </c>
      <c r="C431" s="29">
        <v>61</v>
      </c>
      <c r="D431" s="29">
        <v>90</v>
      </c>
      <c r="E431" s="29">
        <v>105</v>
      </c>
      <c r="F431" s="29">
        <v>65</v>
      </c>
      <c r="G431" s="29">
        <v>58</v>
      </c>
      <c r="H431" s="29">
        <v>56</v>
      </c>
      <c r="I431" s="29">
        <v>97</v>
      </c>
      <c r="J431" s="29">
        <v>40</v>
      </c>
      <c r="K431" s="29">
        <v>35</v>
      </c>
      <c r="L431" s="29">
        <v>62</v>
      </c>
      <c r="M431" s="29">
        <v>54</v>
      </c>
      <c r="N431" s="29">
        <v>70</v>
      </c>
      <c r="O431" s="29">
        <v>34</v>
      </c>
      <c r="P431" s="29">
        <v>47</v>
      </c>
      <c r="Q431" s="29">
        <v>57</v>
      </c>
      <c r="R431" s="29">
        <v>63</v>
      </c>
      <c r="S431" s="29">
        <v>73</v>
      </c>
      <c r="T431" s="29">
        <v>31</v>
      </c>
      <c r="U431" s="22">
        <v>63</v>
      </c>
      <c r="V431" s="22">
        <v>27</v>
      </c>
      <c r="W431" s="22">
        <v>53</v>
      </c>
      <c r="X431" s="22">
        <v>64</v>
      </c>
      <c r="Y431" s="22">
        <v>55</v>
      </c>
      <c r="Z431" s="22">
        <v>77</v>
      </c>
      <c r="AA431" s="22">
        <v>48</v>
      </c>
      <c r="AB431" s="22">
        <v>65</v>
      </c>
      <c r="AC431" s="22">
        <v>55</v>
      </c>
      <c r="AD431" s="22">
        <v>130</v>
      </c>
      <c r="AE431" s="22">
        <v>105</v>
      </c>
      <c r="AF431" s="22">
        <v>136</v>
      </c>
      <c r="AG431" s="22">
        <v>84</v>
      </c>
      <c r="AH431" s="22">
        <v>90</v>
      </c>
      <c r="AI431" s="22">
        <v>65</v>
      </c>
      <c r="AJ431" s="22">
        <v>88</v>
      </c>
      <c r="AK431" s="22">
        <v>99</v>
      </c>
      <c r="AL431" s="22">
        <v>63</v>
      </c>
      <c r="AM431" s="22">
        <v>68</v>
      </c>
      <c r="AN431" s="22">
        <v>104</v>
      </c>
      <c r="AO431" s="22">
        <v>110</v>
      </c>
      <c r="AP431" s="22">
        <v>109</v>
      </c>
      <c r="AQ431" s="22">
        <v>61</v>
      </c>
    </row>
    <row r="432" spans="2:43" ht="13.5" x14ac:dyDescent="0.3">
      <c r="B432" s="28" t="s">
        <v>60</v>
      </c>
      <c r="C432" s="29">
        <v>0</v>
      </c>
      <c r="D432" s="29">
        <v>16</v>
      </c>
      <c r="E432" s="29">
        <v>4</v>
      </c>
      <c r="F432" s="29">
        <v>6</v>
      </c>
      <c r="G432" s="29">
        <v>0</v>
      </c>
      <c r="H432" s="29">
        <v>2</v>
      </c>
      <c r="I432" s="29">
        <v>1</v>
      </c>
      <c r="J432" s="29">
        <v>6</v>
      </c>
      <c r="K432" s="29">
        <v>23</v>
      </c>
      <c r="L432" s="29">
        <v>18</v>
      </c>
      <c r="M432" s="29">
        <v>0</v>
      </c>
      <c r="N432" s="29">
        <v>6</v>
      </c>
      <c r="O432" s="29">
        <v>10</v>
      </c>
      <c r="P432" s="29">
        <v>3</v>
      </c>
      <c r="Q432" s="29">
        <v>5</v>
      </c>
      <c r="R432" s="29">
        <v>8</v>
      </c>
      <c r="S432" s="29">
        <v>4</v>
      </c>
      <c r="T432" s="29">
        <v>2</v>
      </c>
      <c r="U432" s="22">
        <v>10</v>
      </c>
      <c r="V432" s="22">
        <v>3</v>
      </c>
      <c r="W432" s="22">
        <v>0</v>
      </c>
      <c r="X432" s="22">
        <v>3</v>
      </c>
      <c r="Y432" s="22">
        <v>2</v>
      </c>
      <c r="Z432" s="22">
        <v>4</v>
      </c>
      <c r="AA432" s="22">
        <v>3</v>
      </c>
      <c r="AB432" s="22">
        <v>10</v>
      </c>
      <c r="AC432" s="22">
        <v>3</v>
      </c>
      <c r="AD432" s="22">
        <v>5</v>
      </c>
      <c r="AE432" s="22">
        <v>4</v>
      </c>
      <c r="AF432" s="22">
        <v>3</v>
      </c>
      <c r="AG432" s="22">
        <v>2</v>
      </c>
      <c r="AH432" s="22">
        <v>2</v>
      </c>
      <c r="AI432" s="22">
        <v>3</v>
      </c>
      <c r="AJ432" s="22">
        <v>1</v>
      </c>
      <c r="AK432" s="22">
        <v>2</v>
      </c>
      <c r="AL432" s="22">
        <v>4</v>
      </c>
      <c r="AM432" s="22">
        <v>6</v>
      </c>
      <c r="AN432" s="22">
        <v>3</v>
      </c>
      <c r="AO432" s="22">
        <v>4</v>
      </c>
      <c r="AP432" s="22">
        <v>3</v>
      </c>
      <c r="AQ432" s="22">
        <v>3</v>
      </c>
    </row>
    <row r="433" spans="2:43" ht="14" thickBot="1" x14ac:dyDescent="0.35">
      <c r="B433" s="28" t="s">
        <v>59</v>
      </c>
      <c r="C433" s="29">
        <v>24</v>
      </c>
      <c r="D433" s="29">
        <v>12</v>
      </c>
      <c r="E433" s="29">
        <v>2</v>
      </c>
      <c r="F433" s="29">
        <v>12</v>
      </c>
      <c r="G433" s="29">
        <v>12</v>
      </c>
      <c r="H433" s="29">
        <v>10</v>
      </c>
      <c r="I433" s="29">
        <v>25</v>
      </c>
      <c r="J433" s="29">
        <v>67</v>
      </c>
      <c r="K433" s="29">
        <v>28</v>
      </c>
      <c r="L433" s="29">
        <v>55</v>
      </c>
      <c r="M433" s="29">
        <v>42</v>
      </c>
      <c r="N433" s="29">
        <v>49</v>
      </c>
      <c r="O433" s="29">
        <v>39</v>
      </c>
      <c r="P433" s="29">
        <v>15</v>
      </c>
      <c r="Q433" s="29">
        <v>17</v>
      </c>
      <c r="R433" s="29">
        <v>67</v>
      </c>
      <c r="S433" s="29">
        <v>17</v>
      </c>
      <c r="T433" s="29">
        <v>21</v>
      </c>
      <c r="U433" s="22">
        <v>30</v>
      </c>
      <c r="V433" s="22">
        <v>36</v>
      </c>
      <c r="W433" s="22">
        <v>22</v>
      </c>
      <c r="X433" s="22">
        <v>8</v>
      </c>
      <c r="Y433" s="22">
        <v>5</v>
      </c>
      <c r="Z433" s="22">
        <v>36</v>
      </c>
      <c r="AA433" s="22">
        <v>16</v>
      </c>
      <c r="AB433" s="22">
        <v>20</v>
      </c>
      <c r="AC433" s="22">
        <v>13</v>
      </c>
      <c r="AD433" s="22">
        <v>27</v>
      </c>
      <c r="AE433" s="22">
        <v>48</v>
      </c>
      <c r="AF433" s="22">
        <v>11</v>
      </c>
      <c r="AG433" s="22">
        <v>46</v>
      </c>
      <c r="AH433" s="22">
        <v>14</v>
      </c>
      <c r="AI433" s="22">
        <v>40</v>
      </c>
      <c r="AJ433" s="22">
        <v>11</v>
      </c>
      <c r="AK433" s="22">
        <v>12</v>
      </c>
      <c r="AL433" s="22">
        <v>16</v>
      </c>
      <c r="AM433" s="22">
        <v>11</v>
      </c>
      <c r="AN433" s="22">
        <v>7</v>
      </c>
      <c r="AO433" s="22">
        <v>9</v>
      </c>
      <c r="AP433" s="22">
        <v>2</v>
      </c>
      <c r="AQ433" s="22">
        <v>13</v>
      </c>
    </row>
    <row r="434" spans="2:43" ht="14" thickBot="1" x14ac:dyDescent="0.35">
      <c r="B434" s="30" t="s">
        <v>48</v>
      </c>
      <c r="C434" s="24">
        <v>91</v>
      </c>
      <c r="D434" s="24">
        <v>134</v>
      </c>
      <c r="E434" s="24">
        <v>115</v>
      </c>
      <c r="F434" s="24">
        <v>101</v>
      </c>
      <c r="G434" s="24">
        <v>79</v>
      </c>
      <c r="H434" s="24">
        <v>80</v>
      </c>
      <c r="I434" s="24">
        <v>140</v>
      </c>
      <c r="J434" s="24">
        <v>126</v>
      </c>
      <c r="K434" s="24">
        <v>113</v>
      </c>
      <c r="L434" s="24">
        <f t="shared" ref="L434:Q434" si="95">SUM(L430:L433)</f>
        <v>148</v>
      </c>
      <c r="M434" s="24">
        <f t="shared" si="95"/>
        <v>106</v>
      </c>
      <c r="N434" s="24">
        <f t="shared" si="95"/>
        <v>141</v>
      </c>
      <c r="O434" s="24">
        <f t="shared" si="95"/>
        <v>111</v>
      </c>
      <c r="P434" s="24">
        <f t="shared" si="95"/>
        <v>77</v>
      </c>
      <c r="Q434" s="24">
        <f t="shared" si="95"/>
        <v>90</v>
      </c>
      <c r="R434" s="24">
        <f t="shared" ref="R434:S434" si="96">SUM(R430:R433)</f>
        <v>155</v>
      </c>
      <c r="S434" s="24">
        <f t="shared" si="96"/>
        <v>107</v>
      </c>
      <c r="T434" s="24">
        <f t="shared" ref="T434:Y434" si="97">SUM(T430:T433)</f>
        <v>72</v>
      </c>
      <c r="U434" s="24">
        <f t="shared" si="97"/>
        <v>109</v>
      </c>
      <c r="V434" s="24">
        <f t="shared" si="97"/>
        <v>75</v>
      </c>
      <c r="W434" s="24">
        <f t="shared" si="97"/>
        <v>77</v>
      </c>
      <c r="X434" s="24">
        <f t="shared" si="97"/>
        <v>83</v>
      </c>
      <c r="Y434" s="24">
        <f t="shared" si="97"/>
        <v>67</v>
      </c>
      <c r="Z434" s="24">
        <v>117</v>
      </c>
      <c r="AA434" s="24">
        <v>75</v>
      </c>
      <c r="AB434" s="24">
        <v>101</v>
      </c>
      <c r="AC434" s="24">
        <v>83</v>
      </c>
      <c r="AD434" s="24">
        <v>188</v>
      </c>
      <c r="AE434" s="24">
        <v>165</v>
      </c>
      <c r="AF434" s="24">
        <v>158</v>
      </c>
      <c r="AG434" s="24">
        <v>142</v>
      </c>
      <c r="AH434" s="24">
        <v>118</v>
      </c>
      <c r="AI434" s="24">
        <v>116</v>
      </c>
      <c r="AJ434" s="24">
        <v>104</v>
      </c>
      <c r="AK434" s="24">
        <v>123</v>
      </c>
      <c r="AL434" s="24">
        <v>94</v>
      </c>
      <c r="AM434" s="24">
        <v>92</v>
      </c>
      <c r="AN434" s="24">
        <v>119</v>
      </c>
      <c r="AO434" s="24">
        <v>132</v>
      </c>
      <c r="AP434" s="24">
        <v>118</v>
      </c>
      <c r="AQ434" s="24">
        <v>95</v>
      </c>
    </row>
    <row r="438" spans="2:43" ht="13.5" x14ac:dyDescent="0.25">
      <c r="B438" s="25" t="s">
        <v>9</v>
      </c>
    </row>
    <row r="440" spans="2:43" ht="14" thickBot="1" x14ac:dyDescent="0.3">
      <c r="B440" s="25" t="s">
        <v>162</v>
      </c>
    </row>
    <row r="441" spans="2:43" ht="14" thickBot="1" x14ac:dyDescent="0.35">
      <c r="B441" s="23"/>
      <c r="C441" s="27" t="s">
        <v>19</v>
      </c>
      <c r="D441" s="27" t="s">
        <v>20</v>
      </c>
      <c r="E441" s="27" t="s">
        <v>51</v>
      </c>
      <c r="F441" s="27" t="s">
        <v>52</v>
      </c>
      <c r="G441" s="27" t="s">
        <v>53</v>
      </c>
      <c r="H441" s="27" t="s">
        <v>54</v>
      </c>
      <c r="I441" s="27" t="s">
        <v>55</v>
      </c>
      <c r="J441" s="27" t="s">
        <v>56</v>
      </c>
      <c r="K441" s="31" t="s">
        <v>27</v>
      </c>
      <c r="L441" s="31" t="s">
        <v>28</v>
      </c>
      <c r="M441" s="31" t="s">
        <v>29</v>
      </c>
      <c r="N441" s="31" t="s">
        <v>30</v>
      </c>
      <c r="O441" s="31" t="s">
        <v>31</v>
      </c>
      <c r="P441" s="31" t="s">
        <v>32</v>
      </c>
      <c r="Q441" s="31" t="s">
        <v>33</v>
      </c>
      <c r="R441" s="31" t="s">
        <v>34</v>
      </c>
      <c r="S441" s="31" t="s">
        <v>35</v>
      </c>
      <c r="T441" s="31" t="s">
        <v>36</v>
      </c>
      <c r="U441" s="20" t="s">
        <v>37</v>
      </c>
      <c r="V441" s="20" t="s">
        <v>38</v>
      </c>
      <c r="W441" s="20" t="s">
        <v>39</v>
      </c>
      <c r="X441" s="20" t="s">
        <v>40</v>
      </c>
      <c r="Y441" s="20" t="s">
        <v>41</v>
      </c>
      <c r="Z441" s="20" t="s">
        <v>42</v>
      </c>
      <c r="AA441" s="20" t="s">
        <v>234</v>
      </c>
      <c r="AB441" s="20" t="s">
        <v>235</v>
      </c>
      <c r="AC441" s="20" t="s">
        <v>236</v>
      </c>
      <c r="AD441" s="20" t="s">
        <v>237</v>
      </c>
      <c r="AE441" s="20" t="s">
        <v>238</v>
      </c>
      <c r="AF441" s="20" t="s">
        <v>239</v>
      </c>
      <c r="AG441" s="20" t="s">
        <v>279</v>
      </c>
      <c r="AH441" s="20" t="s">
        <v>280</v>
      </c>
      <c r="AI441" s="20" t="s">
        <v>281</v>
      </c>
      <c r="AJ441" s="20" t="s">
        <v>282</v>
      </c>
      <c r="AK441" s="20" t="s">
        <v>283</v>
      </c>
      <c r="AL441" s="20" t="s">
        <v>285</v>
      </c>
      <c r="AM441" s="20" t="s">
        <v>286</v>
      </c>
      <c r="AN441" s="20" t="s">
        <v>287</v>
      </c>
      <c r="AO441" s="20" t="s">
        <v>288</v>
      </c>
      <c r="AP441" s="20" t="s">
        <v>293</v>
      </c>
      <c r="AQ441" s="20" t="s">
        <v>296</v>
      </c>
    </row>
    <row r="442" spans="2:43" ht="13.5" x14ac:dyDescent="0.3">
      <c r="B442" s="32" t="s">
        <v>163</v>
      </c>
      <c r="C442" s="22">
        <v>614116066.54550004</v>
      </c>
      <c r="D442" s="22">
        <v>617421405.25374615</v>
      </c>
      <c r="E442" s="22">
        <v>427134009.28109294</v>
      </c>
      <c r="F442" s="22">
        <v>152774467.54000002</v>
      </c>
      <c r="G442" s="22">
        <v>255002804.38016111</v>
      </c>
      <c r="H442" s="22">
        <v>384168527.39320099</v>
      </c>
      <c r="I442" s="22">
        <v>596686481.3616333</v>
      </c>
      <c r="J442" s="22">
        <v>413837936.81417525</v>
      </c>
      <c r="K442" s="22">
        <v>617068331.28845</v>
      </c>
      <c r="L442" s="22">
        <v>534115400</v>
      </c>
      <c r="M442" s="22">
        <v>905239380</v>
      </c>
      <c r="N442" s="22">
        <v>1158431430</v>
      </c>
      <c r="O442" s="22">
        <v>1528599783</v>
      </c>
      <c r="P442" s="22">
        <v>1135803866</v>
      </c>
      <c r="Q442" s="22">
        <v>698729396</v>
      </c>
      <c r="R442" s="22">
        <v>929919780</v>
      </c>
      <c r="S442" s="22">
        <v>960102400</v>
      </c>
      <c r="T442" s="22">
        <v>883259850</v>
      </c>
      <c r="U442" s="22">
        <v>809126080</v>
      </c>
      <c r="V442" s="22">
        <v>1381308870</v>
      </c>
      <c r="W442" s="22">
        <v>1325324143.5899999</v>
      </c>
      <c r="X442" s="22">
        <v>1619559769.6597435</v>
      </c>
      <c r="Y442" s="22">
        <v>867167551.86000001</v>
      </c>
      <c r="Z442" s="22">
        <v>617086902.82999992</v>
      </c>
      <c r="AA442" s="22">
        <v>928934395.50999999</v>
      </c>
      <c r="AB442" s="22">
        <v>1013815457.64</v>
      </c>
      <c r="AC442" s="22">
        <v>1345251859.46</v>
      </c>
      <c r="AD442" s="22">
        <v>854833908.59000003</v>
      </c>
      <c r="AE442" s="22">
        <v>1703259547.8340335</v>
      </c>
      <c r="AF442" s="22">
        <v>1343293797.47</v>
      </c>
      <c r="AG442" s="22">
        <v>1821927298.52</v>
      </c>
      <c r="AH442" s="22">
        <v>1683627569.1900001</v>
      </c>
      <c r="AI442" s="22">
        <v>1038469728.3</v>
      </c>
      <c r="AJ442" s="22">
        <v>1514107970.5799999</v>
      </c>
      <c r="AK442" s="22">
        <v>1448739555.27</v>
      </c>
      <c r="AL442" s="22">
        <v>1947655813.6599998</v>
      </c>
      <c r="AM442" s="22">
        <v>1736564098.8379052</v>
      </c>
      <c r="AN442" s="22">
        <v>2509657530.4874945</v>
      </c>
      <c r="AO442" s="22">
        <v>3408032561.1199999</v>
      </c>
      <c r="AP442" s="22">
        <v>3166234783.911458</v>
      </c>
      <c r="AQ442" s="22">
        <v>2195852303.1700001</v>
      </c>
    </row>
    <row r="443" spans="2:43" ht="13.5" x14ac:dyDescent="0.3">
      <c r="B443" s="32" t="s">
        <v>164</v>
      </c>
      <c r="C443" s="22">
        <v>282681622.47163093</v>
      </c>
      <c r="D443" s="22">
        <v>290066101.47000003</v>
      </c>
      <c r="E443" s="22">
        <v>35854252.730000004</v>
      </c>
      <c r="F443" s="22">
        <v>298078615.80400002</v>
      </c>
      <c r="G443" s="22">
        <v>88606415.048500001</v>
      </c>
      <c r="H443" s="22">
        <v>97185316.010000005</v>
      </c>
      <c r="I443" s="22">
        <v>264362196.21900001</v>
      </c>
      <c r="J443" s="22">
        <v>175244839.45100001</v>
      </c>
      <c r="K443" s="22">
        <v>129534074.18000001</v>
      </c>
      <c r="L443" s="22">
        <v>242595100</v>
      </c>
      <c r="M443" s="22">
        <v>224869230</v>
      </c>
      <c r="N443" s="22">
        <v>136241400</v>
      </c>
      <c r="O443" s="22">
        <v>2614653120</v>
      </c>
      <c r="P443" s="22">
        <v>240230386</v>
      </c>
      <c r="Q443" s="22">
        <v>339577640</v>
      </c>
      <c r="R443" s="22">
        <v>520928300</v>
      </c>
      <c r="S443" s="22">
        <v>189439400</v>
      </c>
      <c r="T443" s="22">
        <v>187499500</v>
      </c>
      <c r="U443" s="22">
        <v>356982900</v>
      </c>
      <c r="V443" s="22">
        <v>419274000</v>
      </c>
      <c r="W443" s="22">
        <v>215766384.63</v>
      </c>
      <c r="X443" s="22">
        <v>1749042266.9471002</v>
      </c>
      <c r="Y443" s="22">
        <v>258742920.81999999</v>
      </c>
      <c r="Z443" s="22">
        <v>365949437.58000004</v>
      </c>
      <c r="AA443" s="22">
        <v>208574571.17000002</v>
      </c>
      <c r="AB443" s="22">
        <v>394979342.43000001</v>
      </c>
      <c r="AC443" s="22">
        <v>1984933155.6199999</v>
      </c>
      <c r="AD443" s="22">
        <v>485217336.19999999</v>
      </c>
      <c r="AE443" s="22">
        <v>2558583308.8179998</v>
      </c>
      <c r="AF443" s="22">
        <v>1942516228.8</v>
      </c>
      <c r="AG443" s="22">
        <v>1419174164.1399999</v>
      </c>
      <c r="AH443" s="22">
        <v>1465512360.8700001</v>
      </c>
      <c r="AI443" s="22">
        <v>2284641321.46</v>
      </c>
      <c r="AJ443" s="22">
        <v>3872493104.0999999</v>
      </c>
      <c r="AK443" s="22">
        <v>1798309732.3600001</v>
      </c>
      <c r="AL443" s="22">
        <v>3077008704.9699998</v>
      </c>
      <c r="AM443" s="22">
        <v>3056501274.1894999</v>
      </c>
      <c r="AN443" s="22">
        <v>2792808495.1974301</v>
      </c>
      <c r="AO443" s="22">
        <v>4689593136.9700003</v>
      </c>
      <c r="AP443" s="22">
        <v>2078952698.5304999</v>
      </c>
      <c r="AQ443" s="22">
        <v>2123504707.1900001</v>
      </c>
    </row>
    <row r="444" spans="2:43" ht="14" thickBot="1" x14ac:dyDescent="0.35">
      <c r="B444" s="32" t="s">
        <v>165</v>
      </c>
      <c r="C444" s="22">
        <v>466762460.67701995</v>
      </c>
      <c r="D444" s="22">
        <v>472224327.27250004</v>
      </c>
      <c r="E444" s="22">
        <v>163802573.65149999</v>
      </c>
      <c r="F444" s="22">
        <v>258356665.1144999</v>
      </c>
      <c r="G444" s="22">
        <v>555913239.06289196</v>
      </c>
      <c r="H444" s="22">
        <v>707503239.47345996</v>
      </c>
      <c r="I444" s="22">
        <v>643105483.88557696</v>
      </c>
      <c r="J444" s="22">
        <v>994653876.37218797</v>
      </c>
      <c r="K444" s="22">
        <v>349471851.84682399</v>
      </c>
      <c r="L444" s="22">
        <v>418902760</v>
      </c>
      <c r="M444" s="22">
        <v>824359420</v>
      </c>
      <c r="N444" s="22">
        <v>319602859</v>
      </c>
      <c r="O444" s="22">
        <v>3665189920</v>
      </c>
      <c r="P444" s="22">
        <v>627708760</v>
      </c>
      <c r="Q444" s="22">
        <v>411388440</v>
      </c>
      <c r="R444" s="22">
        <v>973850100</v>
      </c>
      <c r="S444" s="22">
        <v>727912000</v>
      </c>
      <c r="T444" s="22">
        <v>846222000</v>
      </c>
      <c r="U444" s="22">
        <v>739931700</v>
      </c>
      <c r="V444" s="22">
        <v>2210069000</v>
      </c>
      <c r="W444" s="22">
        <v>2282993413.5599999</v>
      </c>
      <c r="X444" s="22">
        <v>764346926.18000007</v>
      </c>
      <c r="Y444" s="22">
        <v>1472208454.8899999</v>
      </c>
      <c r="Z444" s="22">
        <v>2093189588.0500002</v>
      </c>
      <c r="AA444" s="22">
        <v>1247160932.6199999</v>
      </c>
      <c r="AB444" s="22">
        <v>2930157126.0500002</v>
      </c>
      <c r="AC444" s="22">
        <v>909505068.96000004</v>
      </c>
      <c r="AD444" s="22">
        <v>4250451447.0900002</v>
      </c>
      <c r="AE444" s="22">
        <v>627425509.16999996</v>
      </c>
      <c r="AF444" s="22">
        <v>803242694.38</v>
      </c>
      <c r="AG444" s="22">
        <v>2082592510.0699999</v>
      </c>
      <c r="AH444" s="22">
        <v>593809812.80999994</v>
      </c>
      <c r="AI444" s="22">
        <v>949585280.39999998</v>
      </c>
      <c r="AJ444" s="22">
        <v>1089285234.5899999</v>
      </c>
      <c r="AK444" s="22">
        <v>3319492520.5599999</v>
      </c>
      <c r="AL444" s="22">
        <v>1707393171.9400001</v>
      </c>
      <c r="AM444" s="22">
        <v>4972613995.4025621</v>
      </c>
      <c r="AN444" s="22">
        <v>2186258765.7399998</v>
      </c>
      <c r="AO444" s="22">
        <v>5643876217.7600002</v>
      </c>
      <c r="AP444" s="22">
        <v>4348155439.0993996</v>
      </c>
      <c r="AQ444" s="22">
        <v>787010229.77999997</v>
      </c>
    </row>
    <row r="445" spans="2:43" ht="14" thickBot="1" x14ac:dyDescent="0.35">
      <c r="B445" s="30" t="s">
        <v>103</v>
      </c>
      <c r="C445" s="24">
        <v>1363560149.6941509</v>
      </c>
      <c r="D445" s="24">
        <v>1379711833.9962463</v>
      </c>
      <c r="E445" s="24">
        <v>626790835.66259289</v>
      </c>
      <c r="F445" s="24">
        <v>709209748.45849991</v>
      </c>
      <c r="G445" s="24">
        <v>899522458.49155307</v>
      </c>
      <c r="H445" s="24">
        <v>1188857082.8766608</v>
      </c>
      <c r="I445" s="24">
        <v>1504154161.4662104</v>
      </c>
      <c r="J445" s="24">
        <v>1583736652.6373632</v>
      </c>
      <c r="K445" s="24">
        <v>1096074257.315274</v>
      </c>
      <c r="L445" s="24">
        <f t="shared" ref="L445:Q445" si="98">SUM(L442:L444)</f>
        <v>1195613260</v>
      </c>
      <c r="M445" s="24">
        <f t="shared" si="98"/>
        <v>1954468030</v>
      </c>
      <c r="N445" s="24">
        <f t="shared" si="98"/>
        <v>1614275689</v>
      </c>
      <c r="O445" s="24">
        <f t="shared" si="98"/>
        <v>7808442823</v>
      </c>
      <c r="P445" s="24">
        <f t="shared" si="98"/>
        <v>2003743012</v>
      </c>
      <c r="Q445" s="24">
        <f t="shared" si="98"/>
        <v>1449695476</v>
      </c>
      <c r="R445" s="24">
        <f t="shared" ref="R445" si="99">SUM(R442:R444)</f>
        <v>2424698180</v>
      </c>
      <c r="S445" s="24">
        <f>SUM(S442:S444)</f>
        <v>1877453800</v>
      </c>
      <c r="T445" s="24">
        <f>SUM(T442:T444)</f>
        <v>1916981350</v>
      </c>
      <c r="U445" s="24">
        <f>SUM(U442:U444)</f>
        <v>1906040680</v>
      </c>
      <c r="V445" s="24">
        <f>SUM(V442:V444)</f>
        <v>4010651870</v>
      </c>
      <c r="W445" s="24">
        <f>SUM(W442:W444)</f>
        <v>3824083941.7799997</v>
      </c>
      <c r="X445" s="24">
        <f t="shared" ref="X445:Y445" si="100">SUM(X442:X444)</f>
        <v>4132948962.7868443</v>
      </c>
      <c r="Y445" s="24">
        <f t="shared" si="100"/>
        <v>2598118927.5699997</v>
      </c>
      <c r="Z445" s="24">
        <v>3076225928.46</v>
      </c>
      <c r="AA445" s="24">
        <v>2384669899.3000007</v>
      </c>
      <c r="AB445" s="24">
        <v>4338951926.1200008</v>
      </c>
      <c r="AC445" s="24">
        <v>4239690084.04</v>
      </c>
      <c r="AD445" s="24">
        <v>5590502691.8800001</v>
      </c>
      <c r="AE445" s="24">
        <v>4889268365.8220339</v>
      </c>
      <c r="AF445" s="24">
        <v>4089052720.6500001</v>
      </c>
      <c r="AG445" s="24">
        <v>5323693972.7300005</v>
      </c>
      <c r="AH445" s="24">
        <v>3742949742.8699999</v>
      </c>
      <c r="AI445" s="24">
        <v>4272696330.1600003</v>
      </c>
      <c r="AJ445" s="24">
        <v>6475886309.2700005</v>
      </c>
      <c r="AK445" s="24">
        <v>6566541808.1900005</v>
      </c>
      <c r="AL445" s="24">
        <v>6732057690.5699997</v>
      </c>
      <c r="AM445" s="24">
        <v>9765679368.4299679</v>
      </c>
      <c r="AN445" s="24">
        <v>7488724791.4249249</v>
      </c>
      <c r="AO445" s="24">
        <v>13741501915.849998</v>
      </c>
      <c r="AP445" s="24">
        <v>9593342921.541357</v>
      </c>
      <c r="AQ445" s="24">
        <v>5106367240.1400003</v>
      </c>
    </row>
    <row r="449" spans="2:43" ht="14" thickBot="1" x14ac:dyDescent="0.3">
      <c r="B449" s="25" t="s">
        <v>166</v>
      </c>
    </row>
    <row r="450" spans="2:43" ht="14" thickBot="1" x14ac:dyDescent="0.35">
      <c r="B450" s="23"/>
      <c r="C450" s="27" t="s">
        <v>19</v>
      </c>
      <c r="D450" s="27" t="s">
        <v>20</v>
      </c>
      <c r="E450" s="27" t="s">
        <v>51</v>
      </c>
      <c r="F450" s="27" t="s">
        <v>52</v>
      </c>
      <c r="G450" s="27" t="s">
        <v>53</v>
      </c>
      <c r="H450" s="27" t="s">
        <v>54</v>
      </c>
      <c r="I450" s="27" t="s">
        <v>55</v>
      </c>
      <c r="J450" s="27" t="s">
        <v>56</v>
      </c>
      <c r="K450" s="31" t="s">
        <v>27</v>
      </c>
      <c r="L450" s="31" t="s">
        <v>28</v>
      </c>
      <c r="M450" s="31" t="s">
        <v>29</v>
      </c>
      <c r="N450" s="31" t="s">
        <v>30</v>
      </c>
      <c r="O450" s="31" t="s">
        <v>31</v>
      </c>
      <c r="P450" s="31" t="s">
        <v>32</v>
      </c>
      <c r="Q450" s="31" t="s">
        <v>33</v>
      </c>
      <c r="R450" s="31" t="s">
        <v>34</v>
      </c>
      <c r="S450" s="31" t="s">
        <v>35</v>
      </c>
      <c r="T450" s="31" t="s">
        <v>36</v>
      </c>
      <c r="U450" s="20" t="s">
        <v>37</v>
      </c>
      <c r="V450" s="20" t="s">
        <v>38</v>
      </c>
      <c r="W450" s="20" t="s">
        <v>39</v>
      </c>
      <c r="X450" s="20" t="s">
        <v>40</v>
      </c>
      <c r="Y450" s="20" t="s">
        <v>41</v>
      </c>
      <c r="Z450" s="20" t="s">
        <v>42</v>
      </c>
      <c r="AA450" s="20" t="s">
        <v>234</v>
      </c>
      <c r="AB450" s="20" t="s">
        <v>235</v>
      </c>
      <c r="AC450" s="20" t="s">
        <v>236</v>
      </c>
      <c r="AD450" s="20" t="s">
        <v>237</v>
      </c>
      <c r="AE450" s="20" t="s">
        <v>238</v>
      </c>
      <c r="AF450" s="20" t="s">
        <v>239</v>
      </c>
      <c r="AG450" s="20" t="s">
        <v>279</v>
      </c>
      <c r="AH450" s="20" t="s">
        <v>280</v>
      </c>
      <c r="AI450" s="20" t="s">
        <v>281</v>
      </c>
      <c r="AJ450" s="20" t="s">
        <v>282</v>
      </c>
      <c r="AK450" s="20" t="s">
        <v>283</v>
      </c>
      <c r="AL450" s="20" t="s">
        <v>284</v>
      </c>
      <c r="AM450" s="20" t="s">
        <v>286</v>
      </c>
      <c r="AN450" s="20" t="s">
        <v>287</v>
      </c>
      <c r="AO450" s="20" t="s">
        <v>288</v>
      </c>
      <c r="AP450" s="20" t="s">
        <v>293</v>
      </c>
      <c r="AQ450" s="20" t="s">
        <v>296</v>
      </c>
    </row>
    <row r="451" spans="2:43" ht="13.5" x14ac:dyDescent="0.3">
      <c r="B451" s="32" t="s">
        <v>163</v>
      </c>
      <c r="C451" s="22">
        <v>154</v>
      </c>
      <c r="D451" s="22">
        <v>176</v>
      </c>
      <c r="E451" s="22">
        <v>133</v>
      </c>
      <c r="F451" s="22">
        <v>46</v>
      </c>
      <c r="G451" s="22">
        <v>103</v>
      </c>
      <c r="H451" s="22">
        <v>171</v>
      </c>
      <c r="I451" s="22">
        <v>129</v>
      </c>
      <c r="J451" s="22">
        <v>140</v>
      </c>
      <c r="K451" s="22">
        <v>139</v>
      </c>
      <c r="L451" s="22">
        <v>172</v>
      </c>
      <c r="M451" s="22">
        <v>149</v>
      </c>
      <c r="N451" s="22">
        <v>183</v>
      </c>
      <c r="O451" s="22">
        <v>297</v>
      </c>
      <c r="P451" s="22">
        <v>159</v>
      </c>
      <c r="Q451" s="22">
        <v>158</v>
      </c>
      <c r="R451" s="22">
        <v>205</v>
      </c>
      <c r="S451" s="22">
        <v>118</v>
      </c>
      <c r="T451" s="22">
        <v>95</v>
      </c>
      <c r="U451" s="22">
        <v>71</v>
      </c>
      <c r="V451" s="22">
        <v>90</v>
      </c>
      <c r="W451" s="22">
        <v>91</v>
      </c>
      <c r="X451" s="22">
        <v>109</v>
      </c>
      <c r="Y451" s="22">
        <v>58</v>
      </c>
      <c r="Z451" s="22">
        <v>71</v>
      </c>
      <c r="AA451" s="22">
        <v>77</v>
      </c>
      <c r="AB451" s="22">
        <v>98</v>
      </c>
      <c r="AC451" s="22">
        <v>105</v>
      </c>
      <c r="AD451" s="22">
        <v>138</v>
      </c>
      <c r="AE451" s="22">
        <v>94</v>
      </c>
      <c r="AF451" s="22">
        <v>111</v>
      </c>
      <c r="AG451" s="22">
        <v>83</v>
      </c>
      <c r="AH451" s="22">
        <v>87</v>
      </c>
      <c r="AI451" s="22">
        <v>76</v>
      </c>
      <c r="AJ451" s="22">
        <v>75</v>
      </c>
      <c r="AK451" s="22">
        <v>41</v>
      </c>
      <c r="AL451" s="22">
        <v>84</v>
      </c>
      <c r="AM451" s="22">
        <v>162</v>
      </c>
      <c r="AN451" s="22">
        <v>74</v>
      </c>
      <c r="AO451" s="22">
        <v>147</v>
      </c>
      <c r="AP451" s="22">
        <v>143</v>
      </c>
      <c r="AQ451" s="22">
        <v>125</v>
      </c>
    </row>
    <row r="452" spans="2:43" ht="13.5" x14ac:dyDescent="0.3">
      <c r="B452" s="32" t="s">
        <v>164</v>
      </c>
      <c r="C452" s="22">
        <v>42</v>
      </c>
      <c r="D452" s="22">
        <v>21</v>
      </c>
      <c r="E452" s="22">
        <v>16</v>
      </c>
      <c r="F452" s="22">
        <v>54</v>
      </c>
      <c r="G452" s="22">
        <v>8</v>
      </c>
      <c r="H452" s="22">
        <v>10</v>
      </c>
      <c r="I452" s="22">
        <v>78</v>
      </c>
      <c r="J452" s="22">
        <v>33</v>
      </c>
      <c r="K452" s="22">
        <v>11</v>
      </c>
      <c r="L452" s="22">
        <v>36</v>
      </c>
      <c r="M452" s="22">
        <v>42</v>
      </c>
      <c r="N452" s="22">
        <v>19</v>
      </c>
      <c r="O452" s="22">
        <v>36</v>
      </c>
      <c r="P452" s="22">
        <v>24</v>
      </c>
      <c r="Q452" s="22">
        <v>28</v>
      </c>
      <c r="R452" s="22">
        <v>60</v>
      </c>
      <c r="S452" s="22">
        <v>20</v>
      </c>
      <c r="T452" s="22">
        <v>25</v>
      </c>
      <c r="U452" s="22">
        <v>75</v>
      </c>
      <c r="V452" s="22">
        <v>63</v>
      </c>
      <c r="W452" s="22">
        <v>44</v>
      </c>
      <c r="X452" s="22">
        <v>214</v>
      </c>
      <c r="Y452" s="22">
        <v>24</v>
      </c>
      <c r="Z452" s="22">
        <v>34</v>
      </c>
      <c r="AA452" s="22">
        <v>16</v>
      </c>
      <c r="AB452" s="22">
        <v>38</v>
      </c>
      <c r="AC452" s="22">
        <v>456</v>
      </c>
      <c r="AD452" s="22">
        <v>107</v>
      </c>
      <c r="AE452" s="22">
        <v>417</v>
      </c>
      <c r="AF452" s="22">
        <v>295</v>
      </c>
      <c r="AG452" s="22">
        <v>241</v>
      </c>
      <c r="AH452" s="22">
        <v>146</v>
      </c>
      <c r="AI452" s="22">
        <v>124</v>
      </c>
      <c r="AJ452" s="22">
        <v>140</v>
      </c>
      <c r="AK452" s="22">
        <v>135</v>
      </c>
      <c r="AL452" s="22">
        <v>125</v>
      </c>
      <c r="AM452" s="22">
        <v>124</v>
      </c>
      <c r="AN452" s="22">
        <v>146</v>
      </c>
      <c r="AO452" s="22">
        <v>182</v>
      </c>
      <c r="AP452" s="22">
        <v>161</v>
      </c>
      <c r="AQ452" s="22">
        <v>137</v>
      </c>
    </row>
    <row r="453" spans="2:43" ht="14" thickBot="1" x14ac:dyDescent="0.35">
      <c r="B453" s="32" t="s">
        <v>165</v>
      </c>
      <c r="C453" s="22">
        <v>164</v>
      </c>
      <c r="D453" s="22">
        <v>119</v>
      </c>
      <c r="E453" s="22">
        <v>82</v>
      </c>
      <c r="F453" s="22">
        <v>137</v>
      </c>
      <c r="G453" s="22">
        <v>116</v>
      </c>
      <c r="H453" s="22">
        <v>148</v>
      </c>
      <c r="I453" s="22">
        <v>221</v>
      </c>
      <c r="J453" s="22">
        <v>233</v>
      </c>
      <c r="K453" s="22">
        <v>81</v>
      </c>
      <c r="L453" s="22">
        <v>170</v>
      </c>
      <c r="M453" s="22">
        <v>258</v>
      </c>
      <c r="N453" s="22">
        <v>252</v>
      </c>
      <c r="O453" s="22">
        <v>138</v>
      </c>
      <c r="P453" s="22">
        <v>195</v>
      </c>
      <c r="Q453" s="22">
        <v>133</v>
      </c>
      <c r="R453" s="22">
        <v>168</v>
      </c>
      <c r="S453" s="22">
        <v>394</v>
      </c>
      <c r="T453" s="22">
        <v>306</v>
      </c>
      <c r="U453" s="22">
        <v>239</v>
      </c>
      <c r="V453" s="22">
        <v>173</v>
      </c>
      <c r="W453" s="22">
        <v>241</v>
      </c>
      <c r="X453" s="22">
        <v>10</v>
      </c>
      <c r="Y453" s="22">
        <v>238</v>
      </c>
      <c r="Z453" s="22">
        <v>226</v>
      </c>
      <c r="AA453" s="22">
        <v>210</v>
      </c>
      <c r="AB453" s="22">
        <v>569</v>
      </c>
      <c r="AC453" s="22">
        <v>76</v>
      </c>
      <c r="AD453" s="22">
        <v>320</v>
      </c>
      <c r="AE453" s="22">
        <v>30</v>
      </c>
      <c r="AF453" s="22">
        <v>15</v>
      </c>
      <c r="AG453" s="22">
        <v>33</v>
      </c>
      <c r="AH453" s="22">
        <v>11</v>
      </c>
      <c r="AI453" s="22">
        <v>86</v>
      </c>
      <c r="AJ453" s="22">
        <v>114</v>
      </c>
      <c r="AK453" s="22">
        <v>83</v>
      </c>
      <c r="AL453" s="22">
        <v>110</v>
      </c>
      <c r="AM453" s="22">
        <v>279</v>
      </c>
      <c r="AN453" s="22">
        <v>42</v>
      </c>
      <c r="AO453" s="22">
        <v>40</v>
      </c>
      <c r="AP453" s="22">
        <v>304</v>
      </c>
      <c r="AQ453" s="22">
        <v>37</v>
      </c>
    </row>
    <row r="454" spans="2:43" ht="14" thickBot="1" x14ac:dyDescent="0.35">
      <c r="B454" s="30" t="s">
        <v>106</v>
      </c>
      <c r="C454" s="24">
        <v>360</v>
      </c>
      <c r="D454" s="24">
        <v>316</v>
      </c>
      <c r="E454" s="24">
        <v>231</v>
      </c>
      <c r="F454" s="24">
        <v>237</v>
      </c>
      <c r="G454" s="24">
        <v>227</v>
      </c>
      <c r="H454" s="24">
        <v>329</v>
      </c>
      <c r="I454" s="24">
        <v>428</v>
      </c>
      <c r="J454" s="24">
        <v>406</v>
      </c>
      <c r="K454" s="24">
        <v>231</v>
      </c>
      <c r="L454" s="24">
        <f t="shared" ref="L454:Q454" si="101">SUM(L451:L453)</f>
        <v>378</v>
      </c>
      <c r="M454" s="24">
        <f t="shared" si="101"/>
        <v>449</v>
      </c>
      <c r="N454" s="24">
        <f t="shared" si="101"/>
        <v>454</v>
      </c>
      <c r="O454" s="24">
        <f t="shared" si="101"/>
        <v>471</v>
      </c>
      <c r="P454" s="24">
        <f t="shared" si="101"/>
        <v>378</v>
      </c>
      <c r="Q454" s="24">
        <f t="shared" si="101"/>
        <v>319</v>
      </c>
      <c r="R454" s="24">
        <f t="shared" ref="R454:S454" si="102">SUM(R451:R453)</f>
        <v>433</v>
      </c>
      <c r="S454" s="24">
        <f t="shared" si="102"/>
        <v>532</v>
      </c>
      <c r="T454" s="24">
        <f t="shared" ref="T454:Y454" si="103">SUM(T451:T453)</f>
        <v>426</v>
      </c>
      <c r="U454" s="24">
        <f t="shared" si="103"/>
        <v>385</v>
      </c>
      <c r="V454" s="24">
        <f t="shared" si="103"/>
        <v>326</v>
      </c>
      <c r="W454" s="24">
        <f t="shared" si="103"/>
        <v>376</v>
      </c>
      <c r="X454" s="24">
        <f t="shared" si="103"/>
        <v>333</v>
      </c>
      <c r="Y454" s="24">
        <f t="shared" si="103"/>
        <v>320</v>
      </c>
      <c r="Z454" s="24">
        <v>331</v>
      </c>
      <c r="AA454" s="24">
        <v>303</v>
      </c>
      <c r="AB454" s="24">
        <v>705</v>
      </c>
      <c r="AC454" s="24">
        <v>637</v>
      </c>
      <c r="AD454" s="24">
        <v>565</v>
      </c>
      <c r="AE454" s="24">
        <v>541</v>
      </c>
      <c r="AF454" s="24">
        <v>421</v>
      </c>
      <c r="AG454" s="24">
        <v>357</v>
      </c>
      <c r="AH454" s="24">
        <v>244</v>
      </c>
      <c r="AI454" s="24">
        <v>286</v>
      </c>
      <c r="AJ454" s="24">
        <v>329</v>
      </c>
      <c r="AK454" s="24">
        <v>259</v>
      </c>
      <c r="AL454" s="24">
        <v>319</v>
      </c>
      <c r="AM454" s="24">
        <v>565</v>
      </c>
      <c r="AN454" s="24">
        <v>262</v>
      </c>
      <c r="AO454" s="24">
        <v>369</v>
      </c>
      <c r="AP454" s="24">
        <v>608</v>
      </c>
      <c r="AQ454" s="24">
        <v>299</v>
      </c>
    </row>
    <row r="455" spans="2:43" ht="13.5" x14ac:dyDescent="0.3">
      <c r="AL455" s="22"/>
    </row>
    <row r="458" spans="2:43" ht="14" thickBot="1" x14ac:dyDescent="0.3">
      <c r="B458" s="25" t="s">
        <v>114</v>
      </c>
    </row>
    <row r="459" spans="2:43" ht="14" thickBot="1" x14ac:dyDescent="0.35">
      <c r="B459" s="26"/>
      <c r="C459" s="27" t="s">
        <v>19</v>
      </c>
      <c r="D459" s="27" t="s">
        <v>20</v>
      </c>
      <c r="E459" s="27" t="s">
        <v>51</v>
      </c>
      <c r="F459" s="27" t="s">
        <v>52</v>
      </c>
      <c r="G459" s="27" t="s">
        <v>53</v>
      </c>
      <c r="H459" s="27" t="s">
        <v>54</v>
      </c>
      <c r="I459" s="27" t="s">
        <v>55</v>
      </c>
      <c r="J459" s="27" t="s">
        <v>56</v>
      </c>
      <c r="K459" s="31" t="s">
        <v>27</v>
      </c>
      <c r="L459" s="31" t="s">
        <v>28</v>
      </c>
      <c r="M459" s="31" t="s">
        <v>29</v>
      </c>
      <c r="N459" s="31" t="s">
        <v>30</v>
      </c>
      <c r="O459" s="31" t="s">
        <v>31</v>
      </c>
      <c r="P459" s="31" t="s">
        <v>32</v>
      </c>
      <c r="Q459" s="31" t="s">
        <v>33</v>
      </c>
      <c r="R459" s="31" t="s">
        <v>34</v>
      </c>
      <c r="S459" s="31" t="s">
        <v>35</v>
      </c>
      <c r="T459" s="31" t="s">
        <v>36</v>
      </c>
      <c r="U459" s="20" t="s">
        <v>37</v>
      </c>
      <c r="V459" s="20" t="s">
        <v>38</v>
      </c>
      <c r="W459" s="20" t="s">
        <v>39</v>
      </c>
      <c r="X459" s="20" t="s">
        <v>40</v>
      </c>
      <c r="Y459" s="20" t="s">
        <v>41</v>
      </c>
      <c r="Z459" s="20" t="s">
        <v>42</v>
      </c>
      <c r="AA459" s="20" t="s">
        <v>234</v>
      </c>
      <c r="AB459" s="20" t="s">
        <v>235</v>
      </c>
      <c r="AC459" s="20" t="s">
        <v>236</v>
      </c>
      <c r="AD459" s="20" t="s">
        <v>237</v>
      </c>
      <c r="AE459" s="20" t="s">
        <v>238</v>
      </c>
      <c r="AF459" s="20" t="s">
        <v>239</v>
      </c>
      <c r="AG459" s="20" t="s">
        <v>279</v>
      </c>
      <c r="AH459" s="20" t="s">
        <v>280</v>
      </c>
      <c r="AI459" s="20" t="s">
        <v>281</v>
      </c>
      <c r="AJ459" s="20" t="s">
        <v>282</v>
      </c>
      <c r="AK459" s="20" t="s">
        <v>283</v>
      </c>
      <c r="AL459" s="20" t="s">
        <v>284</v>
      </c>
      <c r="AM459" s="20" t="s">
        <v>286</v>
      </c>
      <c r="AN459" s="20" t="s">
        <v>287</v>
      </c>
      <c r="AO459" s="20" t="s">
        <v>288</v>
      </c>
      <c r="AP459" s="20" t="s">
        <v>293</v>
      </c>
      <c r="AQ459" s="20" t="s">
        <v>296</v>
      </c>
    </row>
    <row r="460" spans="2:43" ht="13.5" x14ac:dyDescent="0.3">
      <c r="B460" s="28" t="s">
        <v>58</v>
      </c>
      <c r="C460" s="29">
        <v>513089623.81</v>
      </c>
      <c r="D460" s="29">
        <v>579130216.73374629</v>
      </c>
      <c r="E460" s="29">
        <v>132198040.88</v>
      </c>
      <c r="F460" s="29">
        <v>145021318.35600001</v>
      </c>
      <c r="G460" s="29">
        <v>530199823.42855299</v>
      </c>
      <c r="H460" s="29">
        <v>468899546.29999995</v>
      </c>
      <c r="I460" s="29">
        <v>608506990.66787708</v>
      </c>
      <c r="J460" s="29">
        <v>316841801.35975122</v>
      </c>
      <c r="K460" s="29">
        <v>180278360.72777399</v>
      </c>
      <c r="L460" s="29">
        <v>429861890</v>
      </c>
      <c r="M460" s="29">
        <v>547543630</v>
      </c>
      <c r="N460" s="29">
        <v>777344400</v>
      </c>
      <c r="O460" s="29">
        <v>4106430220</v>
      </c>
      <c r="P460" s="29">
        <v>735808700</v>
      </c>
      <c r="Q460" s="29">
        <v>291949760</v>
      </c>
      <c r="R460" s="29">
        <v>515337960</v>
      </c>
      <c r="S460" s="29">
        <v>703158800</v>
      </c>
      <c r="T460" s="29">
        <v>540430800</v>
      </c>
      <c r="U460" s="29">
        <v>320519100</v>
      </c>
      <c r="V460" s="29">
        <v>1838700800</v>
      </c>
      <c r="W460" s="29">
        <v>504289256.52999997</v>
      </c>
      <c r="X460" s="29">
        <v>403859379.11000001</v>
      </c>
      <c r="Y460" s="29">
        <v>136801927</v>
      </c>
      <c r="Z460" s="29">
        <v>372603351.29000002</v>
      </c>
      <c r="AA460" s="29">
        <v>222356094.59999999</v>
      </c>
      <c r="AB460" s="29">
        <v>222524871.87000003</v>
      </c>
      <c r="AC460" s="29">
        <v>566126531.04999995</v>
      </c>
      <c r="AD460" s="29">
        <v>904159042.08999991</v>
      </c>
      <c r="AE460" s="29">
        <v>1292951434.9537451</v>
      </c>
      <c r="AF460" s="29">
        <v>438987447.19</v>
      </c>
      <c r="AG460" s="29">
        <v>1698585261.7</v>
      </c>
      <c r="AH460" s="29">
        <v>726178436.80999994</v>
      </c>
      <c r="AI460" s="29">
        <v>275395287.79000002</v>
      </c>
      <c r="AJ460" s="29">
        <v>365828243.22000003</v>
      </c>
      <c r="AK460" s="29">
        <v>347454418.10000002</v>
      </c>
      <c r="AL460" s="29">
        <v>477560633.06</v>
      </c>
      <c r="AM460" s="29">
        <v>3079004035.2725616</v>
      </c>
      <c r="AN460" s="29">
        <v>481098056.5</v>
      </c>
      <c r="AO460" s="29">
        <v>2083788503.6399999</v>
      </c>
      <c r="AP460" s="29">
        <v>518433587.43000001</v>
      </c>
      <c r="AQ460" s="29">
        <v>744745844.17999995</v>
      </c>
    </row>
    <row r="461" spans="2:43" ht="13.5" x14ac:dyDescent="0.3">
      <c r="B461" s="28" t="s">
        <v>57</v>
      </c>
      <c r="C461" s="29">
        <v>384008041.09979999</v>
      </c>
      <c r="D461" s="29">
        <v>427970822.22250003</v>
      </c>
      <c r="E461" s="29">
        <v>306080637.15809304</v>
      </c>
      <c r="F461" s="29">
        <v>315700753.07274997</v>
      </c>
      <c r="G461" s="29">
        <v>281595288.00300002</v>
      </c>
      <c r="H461" s="29">
        <v>353412371.91195101</v>
      </c>
      <c r="I461" s="29">
        <v>423154129.13633287</v>
      </c>
      <c r="J461" s="29">
        <v>513645408.46338534</v>
      </c>
      <c r="K461" s="29">
        <v>430470444.00750005</v>
      </c>
      <c r="L461" s="29">
        <v>364826100</v>
      </c>
      <c r="M461" s="29">
        <v>559575206</v>
      </c>
      <c r="N461" s="29">
        <v>237917460</v>
      </c>
      <c r="O461" s="29">
        <v>469925543</v>
      </c>
      <c r="P461" s="29">
        <v>467893891</v>
      </c>
      <c r="Q461" s="29">
        <v>405982696</v>
      </c>
      <c r="R461" s="29">
        <v>970907420</v>
      </c>
      <c r="S461" s="29">
        <v>783036100</v>
      </c>
      <c r="T461" s="29">
        <v>809891460</v>
      </c>
      <c r="U461" s="29">
        <v>865567940</v>
      </c>
      <c r="V461" s="29">
        <v>981021660</v>
      </c>
      <c r="W461" s="29">
        <v>2498930202.3400002</v>
      </c>
      <c r="X461" s="29">
        <v>2271513322.8288436</v>
      </c>
      <c r="Y461" s="29">
        <v>1401056302.47</v>
      </c>
      <c r="Z461" s="29">
        <v>1761306199.95</v>
      </c>
      <c r="AA461" s="29">
        <v>1347560037.98</v>
      </c>
      <c r="AB461" s="29">
        <v>2914876694.9099998</v>
      </c>
      <c r="AC461" s="29">
        <v>2665845660.6099997</v>
      </c>
      <c r="AD461" s="29">
        <v>3587012457.2200003</v>
      </c>
      <c r="AE461" s="29">
        <v>2780264922.6222892</v>
      </c>
      <c r="AF461" s="29">
        <v>2433713879.21</v>
      </c>
      <c r="AG461" s="29">
        <v>2638993993.8200002</v>
      </c>
      <c r="AH461" s="29">
        <v>2911409392.8499999</v>
      </c>
      <c r="AI461" s="29">
        <v>2824223378.96</v>
      </c>
      <c r="AJ461" s="29">
        <v>4761553977.2600002</v>
      </c>
      <c r="AK461" s="29">
        <v>5462005713.5199995</v>
      </c>
      <c r="AL461" s="29">
        <v>5338098441.8199997</v>
      </c>
      <c r="AM461" s="29">
        <v>5360772425.5274057</v>
      </c>
      <c r="AN461" s="29">
        <v>4204651348.2281237</v>
      </c>
      <c r="AO461" s="29">
        <v>9646843118.5</v>
      </c>
      <c r="AP461" s="29">
        <v>7092554426.9290075</v>
      </c>
      <c r="AQ461" s="29">
        <v>2644076077.0900002</v>
      </c>
    </row>
    <row r="462" spans="2:43" ht="13.5" x14ac:dyDescent="0.3">
      <c r="B462" s="28" t="s">
        <v>60</v>
      </c>
      <c r="C462" s="29">
        <v>65439136.299999997</v>
      </c>
      <c r="D462" s="29">
        <v>69198698.989999995</v>
      </c>
      <c r="E462" s="29">
        <v>29718025.379999999</v>
      </c>
      <c r="F462" s="29">
        <v>65258044.200000003</v>
      </c>
      <c r="G462" s="29">
        <v>541627.09000000008</v>
      </c>
      <c r="H462" s="29">
        <v>71602377.909999996</v>
      </c>
      <c r="I462" s="29">
        <v>10655548</v>
      </c>
      <c r="J462" s="29">
        <v>81980006.989999995</v>
      </c>
      <c r="K462" s="29">
        <v>15451600</v>
      </c>
      <c r="L462" s="29">
        <v>29157400</v>
      </c>
      <c r="M462" s="29">
        <v>434344770</v>
      </c>
      <c r="N462" s="29">
        <v>117220100</v>
      </c>
      <c r="O462" s="29">
        <v>41298030</v>
      </c>
      <c r="P462" s="29">
        <v>105935100</v>
      </c>
      <c r="Q462" s="29">
        <v>270780420</v>
      </c>
      <c r="R462" s="29">
        <v>540285800</v>
      </c>
      <c r="S462" s="29">
        <v>95890600</v>
      </c>
      <c r="T462" s="29">
        <v>120810400</v>
      </c>
      <c r="U462" s="29">
        <v>168041463</v>
      </c>
      <c r="V462" s="29">
        <v>479436300</v>
      </c>
      <c r="W462" s="29">
        <v>102389062.44</v>
      </c>
      <c r="X462" s="29">
        <v>400129544.73000002</v>
      </c>
      <c r="Y462" s="29">
        <v>330166835.27999997</v>
      </c>
      <c r="Z462" s="29">
        <v>485104155.62</v>
      </c>
      <c r="AA462" s="29">
        <v>183560050.88</v>
      </c>
      <c r="AB462" s="29">
        <v>225123877.03</v>
      </c>
      <c r="AC462" s="29">
        <v>163089735.38</v>
      </c>
      <c r="AD462" s="29">
        <v>666316709.79999995</v>
      </c>
      <c r="AE462" s="29">
        <v>459569111.72600001</v>
      </c>
      <c r="AF462" s="29">
        <v>422934635.97000003</v>
      </c>
      <c r="AG462" s="29">
        <v>538407779.61000001</v>
      </c>
      <c r="AH462" s="29">
        <v>38919448.210000001</v>
      </c>
      <c r="AI462" s="29">
        <v>803843236.76999998</v>
      </c>
      <c r="AJ462" s="29">
        <v>506689482.06999999</v>
      </c>
      <c r="AK462" s="29">
        <v>267429687.56999999</v>
      </c>
      <c r="AL462" s="29">
        <v>654746602.42000008</v>
      </c>
      <c r="AM462" s="29">
        <v>1004319319.02</v>
      </c>
      <c r="AN462" s="29">
        <v>2186595056.1468</v>
      </c>
      <c r="AO462" s="29">
        <v>1150544453.79</v>
      </c>
      <c r="AP462" s="29">
        <v>1063357926.8597555</v>
      </c>
      <c r="AQ462" s="29">
        <v>1220700782.76</v>
      </c>
    </row>
    <row r="463" spans="2:43" ht="14" thickBot="1" x14ac:dyDescent="0.35">
      <c r="B463" s="28" t="s">
        <v>59</v>
      </c>
      <c r="C463" s="29">
        <v>401023348.48435104</v>
      </c>
      <c r="D463" s="29">
        <v>418484627.85000002</v>
      </c>
      <c r="E463" s="29">
        <v>158794132.24449998</v>
      </c>
      <c r="F463" s="29">
        <v>183229632.82974985</v>
      </c>
      <c r="G463" s="29">
        <v>87185719.970000014</v>
      </c>
      <c r="H463" s="29">
        <v>294942786.75470996</v>
      </c>
      <c r="I463" s="29">
        <v>461837493.662</v>
      </c>
      <c r="J463" s="29">
        <v>671269435.82422709</v>
      </c>
      <c r="K463" s="29">
        <v>469873852.57999998</v>
      </c>
      <c r="L463" s="29">
        <v>371767660</v>
      </c>
      <c r="M463" s="29">
        <v>413005170</v>
      </c>
      <c r="N463" s="29">
        <v>481793571</v>
      </c>
      <c r="O463" s="29">
        <v>3190788680</v>
      </c>
      <c r="P463" s="29">
        <v>694105670</v>
      </c>
      <c r="Q463" s="29">
        <v>480983890</v>
      </c>
      <c r="R463" s="29">
        <v>398168350</v>
      </c>
      <c r="S463" s="29">
        <v>295367580.43000001</v>
      </c>
      <c r="T463" s="29">
        <v>445848981</v>
      </c>
      <c r="U463" s="29">
        <v>551912501.18000007</v>
      </c>
      <c r="V463" s="29">
        <v>711485000</v>
      </c>
      <c r="W463" s="29">
        <v>718475420.48000002</v>
      </c>
      <c r="X463" s="29">
        <v>1057446716.118</v>
      </c>
      <c r="Y463" s="29">
        <v>857318101.35000002</v>
      </c>
      <c r="Z463" s="29">
        <v>457212221.60000002</v>
      </c>
      <c r="AA463" s="29">
        <v>631193714.84000003</v>
      </c>
      <c r="AB463" s="29">
        <v>976426482.30999994</v>
      </c>
      <c r="AC463" s="29">
        <v>844628156</v>
      </c>
      <c r="AD463" s="29">
        <v>433014482.77000004</v>
      </c>
      <c r="AE463" s="29">
        <v>356482896.51999813</v>
      </c>
      <c r="AF463" s="29">
        <v>793416758.27999997</v>
      </c>
      <c r="AG463" s="29">
        <v>447706937.60000002</v>
      </c>
      <c r="AH463" s="29">
        <v>66442464</v>
      </c>
      <c r="AI463" s="29">
        <v>369234426.63999999</v>
      </c>
      <c r="AJ463" s="29">
        <v>841814605.72000003</v>
      </c>
      <c r="AK463" s="29">
        <v>489651990</v>
      </c>
      <c r="AL463" s="29">
        <v>261652013.27000001</v>
      </c>
      <c r="AM463" s="29">
        <v>321583588.61000001</v>
      </c>
      <c r="AN463" s="29">
        <v>616380330.54999995</v>
      </c>
      <c r="AO463" s="29">
        <v>860325839.91999996</v>
      </c>
      <c r="AP463" s="29">
        <v>918996979.32259405</v>
      </c>
      <c r="AQ463" s="29">
        <v>496844535.13999999</v>
      </c>
    </row>
    <row r="464" spans="2:43" ht="14" thickBot="1" x14ac:dyDescent="0.35">
      <c r="B464" s="30" t="s">
        <v>48</v>
      </c>
      <c r="C464" s="24">
        <v>1363560149.6941509</v>
      </c>
      <c r="D464" s="24">
        <v>1494784365.7962465</v>
      </c>
      <c r="E464" s="24">
        <v>626790835.66259301</v>
      </c>
      <c r="F464" s="24">
        <v>709209748.45849979</v>
      </c>
      <c r="G464" s="24">
        <v>899522458.49155307</v>
      </c>
      <c r="H464" s="24">
        <v>1188857082.8766608</v>
      </c>
      <c r="I464" s="24">
        <v>1504154161.4662099</v>
      </c>
      <c r="J464" s="24">
        <v>1583736652.6373637</v>
      </c>
      <c r="K464" s="24">
        <v>1096074257.315274</v>
      </c>
      <c r="L464" s="24">
        <f t="shared" ref="L464:Q464" si="104">SUM(L460:L463)</f>
        <v>1195613050</v>
      </c>
      <c r="M464" s="24">
        <f t="shared" si="104"/>
        <v>1954468776</v>
      </c>
      <c r="N464" s="24">
        <f t="shared" si="104"/>
        <v>1614275531</v>
      </c>
      <c r="O464" s="24">
        <f t="shared" si="104"/>
        <v>7808442473</v>
      </c>
      <c r="P464" s="24">
        <f t="shared" si="104"/>
        <v>2003743361</v>
      </c>
      <c r="Q464" s="24">
        <f t="shared" si="104"/>
        <v>1449696766</v>
      </c>
      <c r="R464" s="24">
        <f t="shared" ref="R464" si="105">SUM(R460:R463)</f>
        <v>2424699530</v>
      </c>
      <c r="S464" s="24">
        <v>1877453080.4299998</v>
      </c>
      <c r="T464" s="24">
        <f t="shared" ref="T464:Y464" si="106">SUM(T460:T463)</f>
        <v>1916981641</v>
      </c>
      <c r="U464" s="24">
        <f t="shared" si="106"/>
        <v>1906041004.1800001</v>
      </c>
      <c r="V464" s="24">
        <f t="shared" si="106"/>
        <v>4010643760</v>
      </c>
      <c r="W464" s="24">
        <f t="shared" si="106"/>
        <v>3824083941.79</v>
      </c>
      <c r="X464" s="24">
        <f t="shared" si="106"/>
        <v>4132948962.7868438</v>
      </c>
      <c r="Y464" s="24">
        <f t="shared" si="106"/>
        <v>2725343166.0999999</v>
      </c>
      <c r="Z464" s="24">
        <v>3076225928.46</v>
      </c>
      <c r="AA464" s="24">
        <v>2384669898.3000002</v>
      </c>
      <c r="AB464" s="24">
        <v>4338951926.1200008</v>
      </c>
      <c r="AC464" s="24">
        <v>4239690083.0399995</v>
      </c>
      <c r="AD464" s="24">
        <v>5590502691.8800001</v>
      </c>
      <c r="AE464" s="24">
        <v>4889268365.822032</v>
      </c>
      <c r="AF464" s="24">
        <v>4089052720.6500001</v>
      </c>
      <c r="AG464" s="24">
        <v>5323693972.7300005</v>
      </c>
      <c r="AH464" s="24">
        <v>3742949741.8699999</v>
      </c>
      <c r="AI464" s="24">
        <v>4272696330.1599998</v>
      </c>
      <c r="AJ464" s="24">
        <v>6475886308.2699995</v>
      </c>
      <c r="AK464" s="24">
        <v>6566541809.1899996</v>
      </c>
      <c r="AL464" s="24">
        <v>6732057690.5699997</v>
      </c>
      <c r="AM464" s="24">
        <v>9765679368.429966</v>
      </c>
      <c r="AN464" s="24">
        <v>7488724791.4249249</v>
      </c>
      <c r="AO464" s="24">
        <v>13741501915.850002</v>
      </c>
      <c r="AP464" s="24">
        <v>9593342920.541357</v>
      </c>
      <c r="AQ464" s="24">
        <v>5106367239.1700001</v>
      </c>
    </row>
    <row r="468" spans="2:43" ht="14" thickBot="1" x14ac:dyDescent="0.35">
      <c r="B468" s="16" t="s">
        <v>118</v>
      </c>
    </row>
    <row r="469" spans="2:43" ht="14" thickBot="1" x14ac:dyDescent="0.35">
      <c r="B469" s="26"/>
      <c r="C469" s="27" t="s">
        <v>19</v>
      </c>
      <c r="D469" s="27" t="s">
        <v>20</v>
      </c>
      <c r="E469" s="27" t="s">
        <v>51</v>
      </c>
      <c r="F469" s="27" t="s">
        <v>52</v>
      </c>
      <c r="G469" s="27" t="s">
        <v>53</v>
      </c>
      <c r="H469" s="27" t="s">
        <v>54</v>
      </c>
      <c r="I469" s="27" t="s">
        <v>55</v>
      </c>
      <c r="J469" s="27" t="s">
        <v>56</v>
      </c>
      <c r="K469" s="31" t="s">
        <v>27</v>
      </c>
      <c r="L469" s="31" t="s">
        <v>28</v>
      </c>
      <c r="M469" s="31" t="s">
        <v>29</v>
      </c>
      <c r="N469" s="31" t="s">
        <v>30</v>
      </c>
      <c r="O469" s="31" t="s">
        <v>31</v>
      </c>
      <c r="P469" s="31" t="s">
        <v>32</v>
      </c>
      <c r="Q469" s="31" t="s">
        <v>33</v>
      </c>
      <c r="R469" s="31" t="s">
        <v>34</v>
      </c>
      <c r="S469" s="31" t="s">
        <v>35</v>
      </c>
      <c r="T469" s="31" t="s">
        <v>36</v>
      </c>
      <c r="U469" s="20" t="s">
        <v>37</v>
      </c>
      <c r="V469" s="20" t="s">
        <v>38</v>
      </c>
      <c r="W469" s="20" t="s">
        <v>39</v>
      </c>
      <c r="X469" s="20" t="s">
        <v>40</v>
      </c>
      <c r="Y469" s="20" t="s">
        <v>41</v>
      </c>
      <c r="Z469" s="20" t="s">
        <v>42</v>
      </c>
      <c r="AA469" s="20" t="s">
        <v>234</v>
      </c>
      <c r="AB469" s="20" t="s">
        <v>235</v>
      </c>
      <c r="AC469" s="20" t="s">
        <v>236</v>
      </c>
      <c r="AD469" s="20" t="s">
        <v>237</v>
      </c>
      <c r="AE469" s="20" t="s">
        <v>238</v>
      </c>
      <c r="AF469" s="20" t="s">
        <v>239</v>
      </c>
      <c r="AG469" s="20" t="s">
        <v>279</v>
      </c>
      <c r="AH469" s="20" t="s">
        <v>280</v>
      </c>
      <c r="AI469" s="20" t="s">
        <v>281</v>
      </c>
      <c r="AJ469" s="20" t="s">
        <v>282</v>
      </c>
      <c r="AK469" s="20" t="s">
        <v>283</v>
      </c>
      <c r="AL469" s="20" t="s">
        <v>284</v>
      </c>
      <c r="AM469" s="20" t="s">
        <v>286</v>
      </c>
      <c r="AN469" s="20" t="s">
        <v>287</v>
      </c>
      <c r="AO469" s="20" t="s">
        <v>288</v>
      </c>
      <c r="AP469" s="20" t="s">
        <v>293</v>
      </c>
      <c r="AQ469" s="20" t="s">
        <v>296</v>
      </c>
    </row>
    <row r="470" spans="2:43" ht="13.5" x14ac:dyDescent="0.3">
      <c r="B470" s="28" t="s">
        <v>58</v>
      </c>
      <c r="C470" s="29">
        <v>74</v>
      </c>
      <c r="D470" s="29">
        <v>63</v>
      </c>
      <c r="E470" s="29">
        <v>21</v>
      </c>
      <c r="F470" s="29">
        <v>16</v>
      </c>
      <c r="G470" s="29">
        <v>55</v>
      </c>
      <c r="H470" s="29">
        <v>43</v>
      </c>
      <c r="I470" s="29">
        <v>47</v>
      </c>
      <c r="J470" s="29">
        <v>33</v>
      </c>
      <c r="K470" s="29">
        <v>22</v>
      </c>
      <c r="L470" s="29">
        <v>37</v>
      </c>
      <c r="M470" s="29">
        <v>26</v>
      </c>
      <c r="N470" s="29">
        <v>44</v>
      </c>
      <c r="O470" s="29">
        <v>27</v>
      </c>
      <c r="P470" s="29">
        <v>27</v>
      </c>
      <c r="Q470" s="29">
        <v>75</v>
      </c>
      <c r="R470" s="29">
        <v>31</v>
      </c>
      <c r="S470" s="29">
        <v>31</v>
      </c>
      <c r="T470" s="29">
        <v>46</v>
      </c>
      <c r="U470" s="29">
        <v>14</v>
      </c>
      <c r="V470" s="29">
        <v>29</v>
      </c>
      <c r="W470" s="29">
        <v>23</v>
      </c>
      <c r="X470" s="29">
        <v>16</v>
      </c>
      <c r="Y470" s="29">
        <v>7</v>
      </c>
      <c r="Z470" s="29">
        <v>26</v>
      </c>
      <c r="AA470" s="29">
        <v>17</v>
      </c>
      <c r="AB470" s="29">
        <v>34</v>
      </c>
      <c r="AC470" s="29">
        <v>36</v>
      </c>
      <c r="AD470" s="29">
        <v>35</v>
      </c>
      <c r="AE470" s="29">
        <v>48</v>
      </c>
      <c r="AF470" s="29">
        <v>28</v>
      </c>
      <c r="AG470" s="29">
        <v>44</v>
      </c>
      <c r="AH470" s="29">
        <v>29</v>
      </c>
      <c r="AI470" s="29">
        <v>27</v>
      </c>
      <c r="AJ470" s="29">
        <v>25</v>
      </c>
      <c r="AK470" s="29">
        <v>27</v>
      </c>
      <c r="AL470" s="29">
        <v>26</v>
      </c>
      <c r="AM470" s="29">
        <v>33</v>
      </c>
      <c r="AN470" s="29">
        <v>27</v>
      </c>
      <c r="AO470" s="29">
        <v>36</v>
      </c>
      <c r="AP470" s="29">
        <v>54</v>
      </c>
      <c r="AQ470" s="29">
        <v>59</v>
      </c>
    </row>
    <row r="471" spans="2:43" ht="13.5" x14ac:dyDescent="0.3">
      <c r="B471" s="28" t="s">
        <v>57</v>
      </c>
      <c r="C471" s="29">
        <v>188</v>
      </c>
      <c r="D471" s="29">
        <v>240</v>
      </c>
      <c r="E471" s="29">
        <v>100</v>
      </c>
      <c r="F471" s="29">
        <v>189</v>
      </c>
      <c r="G471" s="29">
        <v>139</v>
      </c>
      <c r="H471" s="29">
        <v>191</v>
      </c>
      <c r="I471" s="29">
        <v>273</v>
      </c>
      <c r="J471" s="29">
        <v>219</v>
      </c>
      <c r="K471" s="29">
        <v>149</v>
      </c>
      <c r="L471" s="29">
        <v>189</v>
      </c>
      <c r="M471" s="29">
        <v>311</v>
      </c>
      <c r="N471" s="29">
        <v>275</v>
      </c>
      <c r="O471" s="29">
        <v>191</v>
      </c>
      <c r="P471" s="29">
        <v>269</v>
      </c>
      <c r="Q471" s="29">
        <v>185</v>
      </c>
      <c r="R471" s="29">
        <v>209</v>
      </c>
      <c r="S471" s="29">
        <v>454</v>
      </c>
      <c r="T471" s="29">
        <v>310</v>
      </c>
      <c r="U471" s="29">
        <v>269</v>
      </c>
      <c r="V471" s="29">
        <v>201</v>
      </c>
      <c r="W471" s="29">
        <v>269</v>
      </c>
      <c r="X471" s="29">
        <v>226</v>
      </c>
      <c r="Y471" s="29">
        <v>232</v>
      </c>
      <c r="Z471" s="29">
        <v>229</v>
      </c>
      <c r="AA471" s="29">
        <v>211</v>
      </c>
      <c r="AB471" s="29">
        <v>596</v>
      </c>
      <c r="AC471" s="29">
        <v>471</v>
      </c>
      <c r="AD471" s="29">
        <v>429</v>
      </c>
      <c r="AE471" s="29">
        <v>429</v>
      </c>
      <c r="AF471" s="29">
        <v>304</v>
      </c>
      <c r="AG471" s="29">
        <v>268</v>
      </c>
      <c r="AH471" s="29">
        <v>191</v>
      </c>
      <c r="AI471" s="29">
        <v>222</v>
      </c>
      <c r="AJ471" s="29">
        <v>245</v>
      </c>
      <c r="AK471" s="29">
        <v>196</v>
      </c>
      <c r="AL471" s="29">
        <v>245</v>
      </c>
      <c r="AM471" s="29">
        <v>482</v>
      </c>
      <c r="AN471" s="29">
        <v>189</v>
      </c>
      <c r="AO471" s="29">
        <v>245</v>
      </c>
      <c r="AP471" s="29">
        <v>489</v>
      </c>
      <c r="AQ471" s="29">
        <v>158</v>
      </c>
    </row>
    <row r="472" spans="2:43" ht="13.5" x14ac:dyDescent="0.3">
      <c r="B472" s="28" t="s">
        <v>60</v>
      </c>
      <c r="C472" s="29">
        <v>7</v>
      </c>
      <c r="D472" s="29">
        <v>11</v>
      </c>
      <c r="E472" s="29">
        <v>15</v>
      </c>
      <c r="F472" s="29">
        <v>6</v>
      </c>
      <c r="G472" s="29">
        <v>3</v>
      </c>
      <c r="H472" s="29">
        <v>60</v>
      </c>
      <c r="I472" s="29">
        <v>3</v>
      </c>
      <c r="J472" s="29">
        <v>27</v>
      </c>
      <c r="K472" s="29">
        <v>13</v>
      </c>
      <c r="L472" s="29">
        <v>16</v>
      </c>
      <c r="M472" s="29">
        <v>14</v>
      </c>
      <c r="N472" s="29">
        <v>17</v>
      </c>
      <c r="O472" s="29">
        <v>14</v>
      </c>
      <c r="P472" s="29">
        <v>8</v>
      </c>
      <c r="Q472" s="29">
        <v>15</v>
      </c>
      <c r="R472" s="29">
        <v>39</v>
      </c>
      <c r="S472" s="29">
        <v>6</v>
      </c>
      <c r="T472" s="29">
        <v>15</v>
      </c>
      <c r="U472" s="29">
        <v>12</v>
      </c>
      <c r="V472" s="29">
        <v>31</v>
      </c>
      <c r="W472" s="29">
        <v>22</v>
      </c>
      <c r="X472" s="29">
        <v>22</v>
      </c>
      <c r="Y472" s="29">
        <v>35</v>
      </c>
      <c r="Z472" s="29">
        <v>19</v>
      </c>
      <c r="AA472" s="29">
        <v>11</v>
      </c>
      <c r="AB472" s="29">
        <v>12</v>
      </c>
      <c r="AC472" s="29">
        <v>14</v>
      </c>
      <c r="AD472" s="29">
        <v>14</v>
      </c>
      <c r="AE472" s="29">
        <v>15</v>
      </c>
      <c r="AF472" s="29">
        <v>24</v>
      </c>
      <c r="AG472" s="29">
        <v>26</v>
      </c>
      <c r="AH472" s="29">
        <v>3</v>
      </c>
      <c r="AI472" s="29">
        <v>15</v>
      </c>
      <c r="AJ472" s="29">
        <v>27</v>
      </c>
      <c r="AK472" s="29">
        <v>15</v>
      </c>
      <c r="AL472" s="29">
        <v>24</v>
      </c>
      <c r="AM472" s="29">
        <v>33</v>
      </c>
      <c r="AN472" s="29">
        <v>25</v>
      </c>
      <c r="AO472" s="29">
        <v>25</v>
      </c>
      <c r="AP472" s="29">
        <v>50</v>
      </c>
      <c r="AQ472" s="29">
        <v>71</v>
      </c>
    </row>
    <row r="473" spans="2:43" ht="14" thickBot="1" x14ac:dyDescent="0.35">
      <c r="B473" s="28" t="s">
        <v>59</v>
      </c>
      <c r="C473" s="29">
        <v>91</v>
      </c>
      <c r="D473" s="29">
        <v>90</v>
      </c>
      <c r="E473" s="29">
        <v>95</v>
      </c>
      <c r="F473" s="29">
        <v>26</v>
      </c>
      <c r="G473" s="29">
        <v>30</v>
      </c>
      <c r="H473" s="29">
        <v>35</v>
      </c>
      <c r="I473" s="29">
        <v>105</v>
      </c>
      <c r="J473" s="29">
        <v>127</v>
      </c>
      <c r="K473" s="29">
        <v>47</v>
      </c>
      <c r="L473" s="29">
        <v>136</v>
      </c>
      <c r="M473" s="29">
        <v>98</v>
      </c>
      <c r="N473" s="29">
        <v>118</v>
      </c>
      <c r="O473" s="29">
        <v>239</v>
      </c>
      <c r="P473" s="29">
        <v>74</v>
      </c>
      <c r="Q473" s="29">
        <v>44</v>
      </c>
      <c r="R473" s="29">
        <v>154</v>
      </c>
      <c r="S473" s="29">
        <v>41</v>
      </c>
      <c r="T473" s="29">
        <v>55</v>
      </c>
      <c r="U473" s="29">
        <v>90</v>
      </c>
      <c r="V473" s="29">
        <v>65</v>
      </c>
      <c r="W473" s="29">
        <v>62</v>
      </c>
      <c r="X473" s="29">
        <v>69</v>
      </c>
      <c r="Y473" s="29">
        <v>46</v>
      </c>
      <c r="Z473" s="29">
        <v>57</v>
      </c>
      <c r="AA473" s="29">
        <v>64</v>
      </c>
      <c r="AB473" s="29">
        <v>63</v>
      </c>
      <c r="AC473" s="29">
        <v>116</v>
      </c>
      <c r="AD473" s="29">
        <v>87</v>
      </c>
      <c r="AE473" s="29">
        <v>49</v>
      </c>
      <c r="AF473" s="29">
        <v>65</v>
      </c>
      <c r="AG473" s="29">
        <v>19</v>
      </c>
      <c r="AH473" s="29">
        <v>21</v>
      </c>
      <c r="AI473" s="29">
        <v>22</v>
      </c>
      <c r="AJ473" s="29">
        <v>32</v>
      </c>
      <c r="AK473" s="29">
        <v>21</v>
      </c>
      <c r="AL473" s="29">
        <v>24</v>
      </c>
      <c r="AM473" s="29">
        <v>17</v>
      </c>
      <c r="AN473" s="29">
        <v>21</v>
      </c>
      <c r="AO473" s="29">
        <v>63</v>
      </c>
      <c r="AP473" s="29">
        <v>15</v>
      </c>
      <c r="AQ473" s="29">
        <v>11</v>
      </c>
    </row>
    <row r="474" spans="2:43" ht="14" thickBot="1" x14ac:dyDescent="0.35">
      <c r="B474" s="30" t="s">
        <v>48</v>
      </c>
      <c r="C474" s="24">
        <v>360</v>
      </c>
      <c r="D474" s="24">
        <v>404</v>
      </c>
      <c r="E474" s="24">
        <v>231</v>
      </c>
      <c r="F474" s="24">
        <v>237</v>
      </c>
      <c r="G474" s="24">
        <v>227</v>
      </c>
      <c r="H474" s="24">
        <v>329</v>
      </c>
      <c r="I474" s="24">
        <v>428</v>
      </c>
      <c r="J474" s="24">
        <v>406</v>
      </c>
      <c r="K474" s="24">
        <v>231</v>
      </c>
      <c r="L474" s="24">
        <f t="shared" ref="L474:Q474" si="107">SUM(L470:L473)</f>
        <v>378</v>
      </c>
      <c r="M474" s="24">
        <f t="shared" si="107"/>
        <v>449</v>
      </c>
      <c r="N474" s="24">
        <f t="shared" si="107"/>
        <v>454</v>
      </c>
      <c r="O474" s="24">
        <f t="shared" si="107"/>
        <v>471</v>
      </c>
      <c r="P474" s="24">
        <f t="shared" si="107"/>
        <v>378</v>
      </c>
      <c r="Q474" s="24">
        <f t="shared" si="107"/>
        <v>319</v>
      </c>
      <c r="R474" s="24">
        <f t="shared" ref="R474" si="108">SUM(R470:R473)</f>
        <v>433</v>
      </c>
      <c r="S474" s="24">
        <v>532</v>
      </c>
      <c r="T474" s="24">
        <f>SUM(T470:T473)</f>
        <v>426</v>
      </c>
      <c r="U474" s="24">
        <f>SUM(U470:U473)</f>
        <v>385</v>
      </c>
      <c r="V474" s="24">
        <f>SUM(V470:V473)</f>
        <v>326</v>
      </c>
      <c r="W474" s="24">
        <f>SUM(W470:W473)</f>
        <v>376</v>
      </c>
      <c r="X474" s="24">
        <f t="shared" ref="X474:Y474" si="109">SUM(X470:X473)</f>
        <v>333</v>
      </c>
      <c r="Y474" s="24">
        <f t="shared" si="109"/>
        <v>320</v>
      </c>
      <c r="Z474" s="24">
        <v>331</v>
      </c>
      <c r="AA474" s="24">
        <v>303</v>
      </c>
      <c r="AB474" s="24">
        <v>705</v>
      </c>
      <c r="AC474" s="24">
        <v>637</v>
      </c>
      <c r="AD474" s="24">
        <v>565</v>
      </c>
      <c r="AE474" s="24">
        <v>541</v>
      </c>
      <c r="AF474" s="24">
        <v>421</v>
      </c>
      <c r="AG474" s="24">
        <v>357</v>
      </c>
      <c r="AH474" s="24">
        <v>244</v>
      </c>
      <c r="AI474" s="24">
        <v>286</v>
      </c>
      <c r="AJ474" s="24">
        <v>329</v>
      </c>
      <c r="AK474" s="24">
        <v>259</v>
      </c>
      <c r="AL474" s="24">
        <v>319</v>
      </c>
      <c r="AM474" s="24">
        <v>565</v>
      </c>
      <c r="AN474" s="24">
        <v>262</v>
      </c>
      <c r="AO474" s="24">
        <v>369</v>
      </c>
      <c r="AP474" s="24">
        <v>608</v>
      </c>
      <c r="AQ474" s="24">
        <v>299</v>
      </c>
    </row>
    <row r="478" spans="2:43" ht="13.5" x14ac:dyDescent="0.25">
      <c r="B478" s="25" t="s">
        <v>10</v>
      </c>
    </row>
    <row r="480" spans="2:43" ht="14" thickBot="1" x14ac:dyDescent="0.3">
      <c r="B480" s="25" t="s">
        <v>167</v>
      </c>
    </row>
    <row r="481" spans="2:43" ht="14" thickBot="1" x14ac:dyDescent="0.35">
      <c r="B481" s="26"/>
      <c r="C481" s="27" t="s">
        <v>19</v>
      </c>
      <c r="D481" s="27" t="s">
        <v>20</v>
      </c>
      <c r="E481" s="27" t="s">
        <v>51</v>
      </c>
      <c r="F481" s="27" t="s">
        <v>52</v>
      </c>
      <c r="G481" s="27" t="s">
        <v>53</v>
      </c>
      <c r="H481" s="27" t="s">
        <v>54</v>
      </c>
      <c r="I481" s="27" t="s">
        <v>55</v>
      </c>
      <c r="J481" s="27" t="s">
        <v>56</v>
      </c>
      <c r="K481" s="31" t="s">
        <v>27</v>
      </c>
      <c r="L481" s="31" t="s">
        <v>28</v>
      </c>
      <c r="M481" s="31" t="s">
        <v>29</v>
      </c>
      <c r="N481" s="31" t="s">
        <v>30</v>
      </c>
      <c r="O481" s="31" t="s">
        <v>31</v>
      </c>
      <c r="P481" s="31" t="s">
        <v>32</v>
      </c>
      <c r="Q481" s="31" t="s">
        <v>33</v>
      </c>
      <c r="R481" s="31" t="s">
        <v>34</v>
      </c>
      <c r="S481" s="31" t="s">
        <v>35</v>
      </c>
      <c r="T481" s="31" t="s">
        <v>36</v>
      </c>
      <c r="U481" s="20" t="s">
        <v>37</v>
      </c>
      <c r="V481" s="20" t="s">
        <v>38</v>
      </c>
      <c r="W481" s="20" t="s">
        <v>39</v>
      </c>
      <c r="X481" s="20" t="s">
        <v>40</v>
      </c>
      <c r="Y481" s="20" t="s">
        <v>41</v>
      </c>
      <c r="Z481" s="20" t="s">
        <v>42</v>
      </c>
      <c r="AA481" s="20" t="s">
        <v>234</v>
      </c>
      <c r="AB481" s="20" t="s">
        <v>235</v>
      </c>
      <c r="AC481" s="20" t="s">
        <v>236</v>
      </c>
      <c r="AD481" s="20" t="s">
        <v>237</v>
      </c>
      <c r="AE481" s="20" t="s">
        <v>238</v>
      </c>
      <c r="AF481" s="20" t="s">
        <v>239</v>
      </c>
      <c r="AG481" s="20" t="s">
        <v>279</v>
      </c>
      <c r="AH481" s="20" t="s">
        <v>280</v>
      </c>
      <c r="AI481" s="20" t="s">
        <v>281</v>
      </c>
      <c r="AJ481" s="20" t="s">
        <v>282</v>
      </c>
      <c r="AK481" s="20" t="s">
        <v>283</v>
      </c>
      <c r="AL481" s="20" t="s">
        <v>284</v>
      </c>
      <c r="AM481" s="20" t="s">
        <v>286</v>
      </c>
      <c r="AN481" s="20" t="s">
        <v>287</v>
      </c>
      <c r="AO481" s="20" t="s">
        <v>288</v>
      </c>
      <c r="AP481" s="20" t="s">
        <v>293</v>
      </c>
      <c r="AQ481" s="20" t="s">
        <v>296</v>
      </c>
    </row>
    <row r="482" spans="2:43" ht="13.5" x14ac:dyDescent="0.3">
      <c r="B482" s="28" t="s">
        <v>168</v>
      </c>
      <c r="C482" s="29">
        <v>0</v>
      </c>
      <c r="D482" s="29">
        <v>544050000</v>
      </c>
      <c r="E482" s="29">
        <v>0</v>
      </c>
      <c r="F482" s="29">
        <v>125000000</v>
      </c>
      <c r="G482" s="29">
        <v>235001962</v>
      </c>
      <c r="H482" s="29">
        <v>150000000</v>
      </c>
      <c r="I482" s="29">
        <v>49037000</v>
      </c>
      <c r="J482" s="29">
        <v>217360000</v>
      </c>
      <c r="K482" s="29">
        <v>83117500</v>
      </c>
      <c r="L482" s="29">
        <v>210026000</v>
      </c>
      <c r="M482" s="29">
        <v>124298460</v>
      </c>
      <c r="N482" s="29">
        <v>792256000</v>
      </c>
      <c r="O482" s="29">
        <v>931402000</v>
      </c>
      <c r="P482" s="29">
        <v>823115480</v>
      </c>
      <c r="Q482" s="29">
        <v>283669385.80000001</v>
      </c>
      <c r="R482" s="29">
        <v>835543200</v>
      </c>
      <c r="S482" s="29">
        <v>1882034000</v>
      </c>
      <c r="T482" s="29">
        <v>346446600</v>
      </c>
      <c r="U482" s="29">
        <v>661727570</v>
      </c>
      <c r="V482" s="29">
        <v>3432353000</v>
      </c>
      <c r="W482" s="29">
        <v>863365144.09000003</v>
      </c>
      <c r="X482" s="29">
        <v>2612539515.0609999</v>
      </c>
      <c r="Y482" s="29">
        <v>1593534011.8</v>
      </c>
      <c r="Z482" s="29">
        <v>108346714.28</v>
      </c>
      <c r="AA482" s="29">
        <v>773128236.88999999</v>
      </c>
      <c r="AB482" s="29">
        <v>658465.19999999995</v>
      </c>
      <c r="AC482" s="29">
        <v>2473902639.3299999</v>
      </c>
      <c r="AD482" s="29">
        <v>3021900</v>
      </c>
      <c r="AE482" s="29">
        <v>7000</v>
      </c>
      <c r="AF482" s="29">
        <v>15457906.369999999</v>
      </c>
      <c r="AG482" s="29">
        <v>66136071.729999997</v>
      </c>
      <c r="AH482" s="29">
        <v>4544913.9800000004</v>
      </c>
      <c r="AI482" s="29">
        <v>28013481.640000001</v>
      </c>
      <c r="AJ482" s="29">
        <v>2516768.92</v>
      </c>
      <c r="AK482" s="29">
        <v>267618574.5</v>
      </c>
      <c r="AL482" s="29">
        <v>467249638.27999997</v>
      </c>
      <c r="AM482" s="29">
        <v>157214.39999999999</v>
      </c>
      <c r="AN482" s="29">
        <v>653072.79</v>
      </c>
      <c r="AO482" s="29">
        <v>7388682088.4400005</v>
      </c>
      <c r="AP482" s="29">
        <v>16588098.75</v>
      </c>
      <c r="AQ482" s="29">
        <v>220762294.96000001</v>
      </c>
    </row>
    <row r="483" spans="2:43" ht="13.5" x14ac:dyDescent="0.3">
      <c r="B483" s="28" t="s">
        <v>169</v>
      </c>
      <c r="C483" s="29">
        <v>45666061.810000002</v>
      </c>
      <c r="D483" s="29">
        <v>68909843.320000097</v>
      </c>
      <c r="E483" s="29">
        <v>51937350.1599999</v>
      </c>
      <c r="F483" s="29">
        <v>15795120.02</v>
      </c>
      <c r="G483" s="29">
        <v>14731837.949999999</v>
      </c>
      <c r="H483" s="29">
        <v>3779451.44</v>
      </c>
      <c r="I483" s="29">
        <v>4293166.4800000004</v>
      </c>
      <c r="J483" s="29">
        <v>11217191.82</v>
      </c>
      <c r="K483" s="29">
        <v>19375086.850000001</v>
      </c>
      <c r="L483" s="29">
        <v>21005600</v>
      </c>
      <c r="M483" s="29">
        <v>7180100</v>
      </c>
      <c r="N483" s="29">
        <v>90505300</v>
      </c>
      <c r="O483" s="29">
        <v>3805060</v>
      </c>
      <c r="P483" s="29">
        <v>33598200</v>
      </c>
      <c r="Q483" s="29">
        <v>22438980</v>
      </c>
      <c r="R483" s="29">
        <v>500000</v>
      </c>
      <c r="S483" s="29">
        <v>3000000</v>
      </c>
      <c r="T483" s="29">
        <v>180365000</v>
      </c>
      <c r="U483" s="29">
        <v>0</v>
      </c>
      <c r="V483" s="29">
        <v>10000000</v>
      </c>
      <c r="W483" s="29">
        <v>0</v>
      </c>
      <c r="X483" s="29">
        <v>1000000</v>
      </c>
      <c r="Y483" s="29">
        <v>7899600</v>
      </c>
      <c r="Z483" s="29">
        <v>2650000</v>
      </c>
      <c r="AA483" s="29">
        <v>4680000</v>
      </c>
      <c r="AB483" s="29">
        <v>65000</v>
      </c>
      <c r="AC483" s="29">
        <v>1000000</v>
      </c>
      <c r="AD483" s="29">
        <v>10900000</v>
      </c>
      <c r="AE483" s="29">
        <v>8073890</v>
      </c>
      <c r="AF483" s="29">
        <v>86100</v>
      </c>
      <c r="AG483" s="29">
        <v>250000</v>
      </c>
      <c r="AH483" s="29">
        <v>1000000</v>
      </c>
      <c r="AI483" s="29">
        <v>0</v>
      </c>
      <c r="AJ483" s="29">
        <v>1190000</v>
      </c>
      <c r="AK483" s="29">
        <v>1000000</v>
      </c>
      <c r="AL483" s="29">
        <v>120000000</v>
      </c>
      <c r="AM483" s="29">
        <v>3700</v>
      </c>
      <c r="AN483" s="29">
        <v>600000</v>
      </c>
      <c r="AO483" s="29">
        <v>609199.4</v>
      </c>
      <c r="AP483" s="29">
        <v>0</v>
      </c>
      <c r="AQ483" s="29">
        <v>0</v>
      </c>
    </row>
    <row r="484" spans="2:43" ht="13.5" x14ac:dyDescent="0.3">
      <c r="B484" s="28" t="s">
        <v>170</v>
      </c>
      <c r="C484" s="29">
        <v>12103882.25</v>
      </c>
      <c r="D484" s="29">
        <v>14518588.09</v>
      </c>
      <c r="E484" s="29">
        <v>4079240</v>
      </c>
      <c r="F484" s="29">
        <v>159945</v>
      </c>
      <c r="G484" s="29">
        <v>8340483.1500000004</v>
      </c>
      <c r="H484" s="29">
        <v>525535.28</v>
      </c>
      <c r="I484" s="29">
        <v>525535.28</v>
      </c>
      <c r="J484" s="29">
        <v>0</v>
      </c>
      <c r="K484" s="29">
        <v>0</v>
      </c>
      <c r="L484" s="29">
        <v>0</v>
      </c>
      <c r="M484" s="29">
        <v>77978700</v>
      </c>
      <c r="N484" s="29">
        <v>172081800</v>
      </c>
      <c r="O484" s="29">
        <v>276758600</v>
      </c>
      <c r="P484" s="29">
        <v>266455000</v>
      </c>
      <c r="Q484" s="29">
        <v>7902000</v>
      </c>
      <c r="R484" s="29">
        <v>107500000</v>
      </c>
      <c r="S484" s="29">
        <v>188931250</v>
      </c>
      <c r="T484" s="29">
        <v>102682730</v>
      </c>
      <c r="U484" s="29">
        <v>47145180</v>
      </c>
      <c r="V484" s="29">
        <v>699444000</v>
      </c>
      <c r="W484" s="29">
        <v>683079061.86000013</v>
      </c>
      <c r="X484" s="29">
        <v>1750316449.6699998</v>
      </c>
      <c r="Y484" s="29">
        <v>1282048249.76</v>
      </c>
      <c r="Z484" s="29">
        <v>4510283.08</v>
      </c>
      <c r="AA484" s="29">
        <v>0</v>
      </c>
      <c r="AB484" s="29">
        <v>145000000</v>
      </c>
      <c r="AC484" s="29">
        <v>908770500</v>
      </c>
      <c r="AD484" s="29">
        <v>470500000</v>
      </c>
      <c r="AE484" s="29">
        <v>0</v>
      </c>
      <c r="AF484" s="29">
        <v>1539084000</v>
      </c>
      <c r="AG484" s="29">
        <v>1502599730</v>
      </c>
      <c r="AH484" s="29">
        <v>624059600</v>
      </c>
      <c r="AI484" s="29">
        <v>717080000</v>
      </c>
      <c r="AJ484" s="29">
        <v>715580000</v>
      </c>
      <c r="AK484" s="29">
        <v>112944282.84999999</v>
      </c>
      <c r="AL484" s="29">
        <v>63530114.32</v>
      </c>
      <c r="AM484" s="29">
        <v>159815700</v>
      </c>
      <c r="AN484" s="29">
        <v>258530115.18000001</v>
      </c>
      <c r="AO484" s="29">
        <v>540374190.85000002</v>
      </c>
      <c r="AP484" s="29">
        <v>1267541641</v>
      </c>
      <c r="AQ484" s="29">
        <v>5000000</v>
      </c>
    </row>
    <row r="485" spans="2:43" ht="14" thickBot="1" x14ac:dyDescent="0.35">
      <c r="B485" s="28" t="s">
        <v>171</v>
      </c>
      <c r="C485" s="29">
        <v>1662185</v>
      </c>
      <c r="D485" s="29">
        <v>5098050.93</v>
      </c>
      <c r="E485" s="29">
        <v>637242.55000000005</v>
      </c>
      <c r="F485" s="29">
        <v>2531179.8199999998</v>
      </c>
      <c r="G485" s="29">
        <v>789870.05</v>
      </c>
      <c r="H485" s="29">
        <v>2039114.33</v>
      </c>
      <c r="I485" s="29">
        <v>2555863.5099999998</v>
      </c>
      <c r="J485" s="29">
        <v>26127389.609999999</v>
      </c>
      <c r="K485" s="29">
        <v>2599111.4700000002</v>
      </c>
      <c r="L485" s="29">
        <v>26907110</v>
      </c>
      <c r="M485" s="29">
        <v>79529687.400000006</v>
      </c>
      <c r="N485" s="29">
        <v>766114</v>
      </c>
      <c r="O485" s="29">
        <v>1020850</v>
      </c>
      <c r="P485" s="29">
        <v>17075900</v>
      </c>
      <c r="Q485" s="29">
        <v>0</v>
      </c>
      <c r="R485" s="29">
        <v>0</v>
      </c>
      <c r="S485" s="29">
        <v>0</v>
      </c>
      <c r="T485" s="29">
        <v>0</v>
      </c>
      <c r="U485" s="29">
        <v>14336838.6</v>
      </c>
      <c r="V485" s="29">
        <v>514367072.89999998</v>
      </c>
      <c r="W485" s="29">
        <v>0</v>
      </c>
      <c r="X485" s="29">
        <v>0</v>
      </c>
      <c r="Y485" s="29">
        <v>0</v>
      </c>
      <c r="Z485" s="29">
        <v>36000000</v>
      </c>
      <c r="AA485" s="29">
        <v>0</v>
      </c>
      <c r="AB485" s="29">
        <v>0</v>
      </c>
      <c r="AC485" s="29">
        <v>120099.31</v>
      </c>
      <c r="AD485" s="29">
        <v>0</v>
      </c>
      <c r="AE485" s="29">
        <v>0</v>
      </c>
      <c r="AF485" s="29">
        <v>0</v>
      </c>
      <c r="AG485" s="29">
        <v>0</v>
      </c>
      <c r="AH485" s="29">
        <v>18549414.940000001</v>
      </c>
      <c r="AI485" s="29">
        <v>55349974</v>
      </c>
      <c r="AJ485" s="29">
        <v>43000000</v>
      </c>
      <c r="AK485" s="29">
        <v>43000000</v>
      </c>
      <c r="AL485" s="29">
        <v>53943600</v>
      </c>
      <c r="AM485" s="29">
        <v>209000000</v>
      </c>
      <c r="AN485" s="29">
        <v>95922900</v>
      </c>
      <c r="AO485" s="29">
        <v>17338939.490000002</v>
      </c>
      <c r="AP485" s="29">
        <v>2598713001.6900001</v>
      </c>
      <c r="AQ485" s="29">
        <v>48400000</v>
      </c>
    </row>
    <row r="486" spans="2:43" ht="14" thickBot="1" x14ac:dyDescent="0.35">
      <c r="B486" s="30" t="s">
        <v>103</v>
      </c>
      <c r="C486" s="24">
        <v>59432129.060000002</v>
      </c>
      <c r="D486" s="24">
        <v>632576482.34000003</v>
      </c>
      <c r="E486" s="24">
        <v>56653832.709999897</v>
      </c>
      <c r="F486" s="24">
        <v>143486244.84</v>
      </c>
      <c r="G486" s="24">
        <v>258864153.15000001</v>
      </c>
      <c r="H486" s="24">
        <v>156344101.05000001</v>
      </c>
      <c r="I486" s="24">
        <v>56411565.270000003</v>
      </c>
      <c r="J486" s="24">
        <v>254704581.43000001</v>
      </c>
      <c r="K486" s="24">
        <v>105091698.31999999</v>
      </c>
      <c r="L486" s="24">
        <f t="shared" ref="L486:Q486" si="110">SUM(L482:L485)</f>
        <v>257938710</v>
      </c>
      <c r="M486" s="24">
        <f t="shared" si="110"/>
        <v>288986947.39999998</v>
      </c>
      <c r="N486" s="24">
        <f t="shared" si="110"/>
        <v>1055609214</v>
      </c>
      <c r="O486" s="24">
        <f t="shared" si="110"/>
        <v>1212986510</v>
      </c>
      <c r="P486" s="24">
        <f t="shared" si="110"/>
        <v>1140244580</v>
      </c>
      <c r="Q486" s="24">
        <f t="shared" si="110"/>
        <v>314010365.80000001</v>
      </c>
      <c r="R486" s="24">
        <f t="shared" ref="R486" si="111">SUM(R482:R485)</f>
        <v>943543200</v>
      </c>
      <c r="S486" s="24">
        <v>2073965250</v>
      </c>
      <c r="T486" s="24">
        <f>SUM(T482:T485)</f>
        <v>629494330</v>
      </c>
      <c r="U486" s="24">
        <f>SUM(U482:U485)</f>
        <v>723209588.60000002</v>
      </c>
      <c r="V486" s="24">
        <f>SUM(V482:V485)</f>
        <v>4656164072.8999996</v>
      </c>
      <c r="W486" s="24">
        <f>SUM(W482:W485)</f>
        <v>1546444205.9500003</v>
      </c>
      <c r="X486" s="24">
        <f t="shared" ref="X486:Y486" si="112">SUM(X482:X485)</f>
        <v>4363855964.7309999</v>
      </c>
      <c r="Y486" s="24">
        <f t="shared" si="112"/>
        <v>2883481861.5599999</v>
      </c>
      <c r="Z486" s="24">
        <v>151506997.36000001</v>
      </c>
      <c r="AA486" s="24">
        <v>777808236.88999999</v>
      </c>
      <c r="AB486" s="24">
        <v>145723465.19999999</v>
      </c>
      <c r="AC486" s="24">
        <v>3383793238.6399999</v>
      </c>
      <c r="AD486" s="24">
        <v>484421900</v>
      </c>
      <c r="AE486" s="24">
        <v>8080890</v>
      </c>
      <c r="AF486" s="24">
        <v>1554628006.3699999</v>
      </c>
      <c r="AG486" s="24">
        <v>1568985801.73</v>
      </c>
      <c r="AH486" s="24">
        <v>648153928.91999996</v>
      </c>
      <c r="AI486" s="24">
        <v>800443455.63999999</v>
      </c>
      <c r="AJ486" s="24">
        <v>762286768.91999996</v>
      </c>
      <c r="AK486" s="24">
        <v>424562857.35000002</v>
      </c>
      <c r="AL486" s="24">
        <v>704723352.60000002</v>
      </c>
      <c r="AM486" s="24">
        <v>368976614.39999998</v>
      </c>
      <c r="AN486" s="24">
        <v>355706087.97000003</v>
      </c>
      <c r="AO486" s="24">
        <v>7947004418.1800003</v>
      </c>
      <c r="AP486" s="24">
        <v>3882842741.4400001</v>
      </c>
      <c r="AQ486" s="24">
        <v>274162294.96000004</v>
      </c>
    </row>
    <row r="490" spans="2:43" ht="14" thickBot="1" x14ac:dyDescent="0.3">
      <c r="B490" s="25" t="s">
        <v>172</v>
      </c>
    </row>
    <row r="491" spans="2:43" ht="14" thickBot="1" x14ac:dyDescent="0.35">
      <c r="B491" s="26"/>
      <c r="C491" s="27" t="s">
        <v>19</v>
      </c>
      <c r="D491" s="27" t="s">
        <v>20</v>
      </c>
      <c r="E491" s="27" t="s">
        <v>51</v>
      </c>
      <c r="F491" s="27" t="s">
        <v>52</v>
      </c>
      <c r="G491" s="27" t="s">
        <v>53</v>
      </c>
      <c r="H491" s="27" t="s">
        <v>54</v>
      </c>
      <c r="I491" s="27" t="s">
        <v>55</v>
      </c>
      <c r="J491" s="27" t="s">
        <v>56</v>
      </c>
      <c r="K491" s="31" t="s">
        <v>27</v>
      </c>
      <c r="L491" s="31" t="s">
        <v>28</v>
      </c>
      <c r="M491" s="31" t="s">
        <v>29</v>
      </c>
      <c r="N491" s="31" t="s">
        <v>30</v>
      </c>
      <c r="O491" s="31" t="s">
        <v>31</v>
      </c>
      <c r="P491" s="31" t="s">
        <v>32</v>
      </c>
      <c r="Q491" s="31" t="s">
        <v>33</v>
      </c>
      <c r="R491" s="31" t="s">
        <v>34</v>
      </c>
      <c r="S491" s="31" t="s">
        <v>35</v>
      </c>
      <c r="T491" s="31" t="s">
        <v>36</v>
      </c>
      <c r="U491" s="20" t="s">
        <v>37</v>
      </c>
      <c r="V491" s="20" t="s">
        <v>38</v>
      </c>
      <c r="W491" s="20" t="s">
        <v>39</v>
      </c>
      <c r="X491" s="20" t="s">
        <v>40</v>
      </c>
      <c r="Y491" s="20" t="s">
        <v>41</v>
      </c>
      <c r="Z491" s="20" t="s">
        <v>42</v>
      </c>
      <c r="AA491" s="20" t="s">
        <v>234</v>
      </c>
      <c r="AB491" s="20" t="s">
        <v>235</v>
      </c>
      <c r="AC491" s="20" t="s">
        <v>236</v>
      </c>
      <c r="AD491" s="20" t="s">
        <v>237</v>
      </c>
      <c r="AE491" s="20" t="s">
        <v>238</v>
      </c>
      <c r="AF491" s="20" t="s">
        <v>239</v>
      </c>
      <c r="AG491" s="20" t="s">
        <v>279</v>
      </c>
      <c r="AH491" s="20" t="s">
        <v>280</v>
      </c>
      <c r="AI491" s="20" t="s">
        <v>281</v>
      </c>
      <c r="AJ491" s="20" t="s">
        <v>282</v>
      </c>
      <c r="AK491" s="20" t="s">
        <v>283</v>
      </c>
      <c r="AL491" s="20" t="s">
        <v>283</v>
      </c>
      <c r="AM491" s="20" t="s">
        <v>286</v>
      </c>
      <c r="AN491" s="20" t="s">
        <v>287</v>
      </c>
      <c r="AO491" s="20" t="s">
        <v>288</v>
      </c>
      <c r="AP491" s="20" t="s">
        <v>293</v>
      </c>
      <c r="AQ491" s="20" t="s">
        <v>296</v>
      </c>
    </row>
    <row r="492" spans="2:43" ht="13.5" x14ac:dyDescent="0.3">
      <c r="B492" s="28" t="s">
        <v>168</v>
      </c>
      <c r="C492" s="29">
        <v>0</v>
      </c>
      <c r="D492" s="29">
        <v>5</v>
      </c>
      <c r="E492" s="29">
        <v>0</v>
      </c>
      <c r="F492" s="29">
        <v>1</v>
      </c>
      <c r="G492" s="29">
        <v>2</v>
      </c>
      <c r="H492" s="29">
        <v>1</v>
      </c>
      <c r="I492" s="29">
        <v>41</v>
      </c>
      <c r="J492" s="29">
        <v>48</v>
      </c>
      <c r="K492" s="29">
        <v>45</v>
      </c>
      <c r="L492" s="29">
        <v>7</v>
      </c>
      <c r="M492" s="29">
        <v>16</v>
      </c>
      <c r="N492" s="29">
        <v>6</v>
      </c>
      <c r="O492" s="29">
        <v>22</v>
      </c>
      <c r="P492" s="29">
        <v>8</v>
      </c>
      <c r="Q492" s="29">
        <v>19</v>
      </c>
      <c r="R492" s="29">
        <v>9</v>
      </c>
      <c r="S492" s="29">
        <v>18</v>
      </c>
      <c r="T492" s="29">
        <v>4</v>
      </c>
      <c r="U492" s="29">
        <v>6</v>
      </c>
      <c r="V492" s="29">
        <v>7</v>
      </c>
      <c r="W492" s="29">
        <v>27</v>
      </c>
      <c r="X492" s="29">
        <v>6</v>
      </c>
      <c r="Y492" s="29">
        <v>2</v>
      </c>
      <c r="Z492" s="29">
        <v>2</v>
      </c>
      <c r="AA492" s="29">
        <v>8</v>
      </c>
      <c r="AB492" s="29">
        <v>2</v>
      </c>
      <c r="AC492" s="29">
        <v>2</v>
      </c>
      <c r="AD492" s="29">
        <v>20</v>
      </c>
      <c r="AE492" s="29">
        <v>5</v>
      </c>
      <c r="AF492" s="29">
        <v>21</v>
      </c>
      <c r="AG492" s="29">
        <v>52</v>
      </c>
      <c r="AH492" s="29">
        <v>6</v>
      </c>
      <c r="AI492" s="29">
        <v>21</v>
      </c>
      <c r="AJ492" s="29">
        <v>2</v>
      </c>
      <c r="AK492" s="29">
        <v>3</v>
      </c>
      <c r="AL492" s="29">
        <v>42</v>
      </c>
      <c r="AM492" s="29">
        <v>1</v>
      </c>
      <c r="AN492" s="29">
        <v>1</v>
      </c>
      <c r="AO492" s="29">
        <v>6</v>
      </c>
      <c r="AP492" s="29">
        <v>4</v>
      </c>
      <c r="AQ492" s="29">
        <v>6</v>
      </c>
    </row>
    <row r="493" spans="2:43" ht="13.5" x14ac:dyDescent="0.3">
      <c r="B493" s="28" t="s">
        <v>169</v>
      </c>
      <c r="C493" s="29">
        <v>100</v>
      </c>
      <c r="D493" s="29">
        <v>149</v>
      </c>
      <c r="E493" s="29">
        <v>87</v>
      </c>
      <c r="F493" s="29">
        <v>30</v>
      </c>
      <c r="G493" s="29">
        <v>12</v>
      </c>
      <c r="H493" s="29">
        <v>4</v>
      </c>
      <c r="I493" s="29">
        <v>6</v>
      </c>
      <c r="J493" s="29">
        <v>11</v>
      </c>
      <c r="K493" s="29">
        <v>5</v>
      </c>
      <c r="L493" s="29">
        <v>15</v>
      </c>
      <c r="M493" s="29">
        <v>6</v>
      </c>
      <c r="N493" s="29">
        <v>90</v>
      </c>
      <c r="O493" s="29">
        <v>3</v>
      </c>
      <c r="P493" s="29">
        <v>63</v>
      </c>
      <c r="Q493" s="29">
        <v>15</v>
      </c>
      <c r="R493" s="29">
        <v>1</v>
      </c>
      <c r="S493" s="29">
        <v>2</v>
      </c>
      <c r="T493" s="29">
        <v>15</v>
      </c>
      <c r="U493" s="29">
        <v>0</v>
      </c>
      <c r="V493" s="29">
        <v>2</v>
      </c>
      <c r="W493" s="29">
        <v>0</v>
      </c>
      <c r="X493" s="29">
        <v>1</v>
      </c>
      <c r="Y493" s="29">
        <v>1</v>
      </c>
      <c r="Z493" s="29">
        <v>2</v>
      </c>
      <c r="AA493" s="29">
        <v>2</v>
      </c>
      <c r="AB493" s="29">
        <v>3</v>
      </c>
      <c r="AC493" s="29">
        <v>1</v>
      </c>
      <c r="AD493" s="29">
        <v>3</v>
      </c>
      <c r="AE493" s="29">
        <v>11</v>
      </c>
      <c r="AF493" s="29">
        <v>9</v>
      </c>
      <c r="AG493" s="29">
        <v>3</v>
      </c>
      <c r="AH493" s="29">
        <v>1</v>
      </c>
      <c r="AI493" s="29">
        <v>0</v>
      </c>
      <c r="AJ493" s="29">
        <v>4</v>
      </c>
      <c r="AK493" s="29">
        <v>2</v>
      </c>
      <c r="AL493" s="29">
        <v>1</v>
      </c>
      <c r="AM493" s="29">
        <v>1</v>
      </c>
      <c r="AN493" s="29">
        <v>1</v>
      </c>
      <c r="AO493" s="29">
        <v>2</v>
      </c>
      <c r="AP493" s="29">
        <v>0</v>
      </c>
      <c r="AQ493" s="29">
        <v>0</v>
      </c>
    </row>
    <row r="494" spans="2:43" ht="13.5" x14ac:dyDescent="0.3">
      <c r="B494" s="28" t="s">
        <v>170</v>
      </c>
      <c r="C494" s="29">
        <v>3</v>
      </c>
      <c r="D494" s="29">
        <v>5</v>
      </c>
      <c r="E494" s="29">
        <v>3</v>
      </c>
      <c r="F494" s="29">
        <v>4</v>
      </c>
      <c r="G494" s="29">
        <v>5</v>
      </c>
      <c r="H494" s="29">
        <v>1</v>
      </c>
      <c r="I494" s="29">
        <v>1</v>
      </c>
      <c r="J494" s="29">
        <v>0</v>
      </c>
      <c r="K494" s="29">
        <v>0</v>
      </c>
      <c r="L494" s="29">
        <v>0</v>
      </c>
      <c r="M494" s="29">
        <v>3</v>
      </c>
      <c r="N494" s="29">
        <v>4</v>
      </c>
      <c r="O494" s="29">
        <v>4</v>
      </c>
      <c r="P494" s="29">
        <v>4</v>
      </c>
      <c r="Q494" s="29">
        <v>1</v>
      </c>
      <c r="R494" s="29">
        <v>4</v>
      </c>
      <c r="S494" s="29">
        <v>11</v>
      </c>
      <c r="T494" s="29">
        <v>5</v>
      </c>
      <c r="U494" s="29">
        <v>8</v>
      </c>
      <c r="V494" s="29">
        <v>3</v>
      </c>
      <c r="W494" s="29">
        <v>10</v>
      </c>
      <c r="X494" s="29">
        <v>23</v>
      </c>
      <c r="Y494" s="29">
        <v>13</v>
      </c>
      <c r="Z494" s="29">
        <v>3</v>
      </c>
      <c r="AA494" s="29">
        <v>0</v>
      </c>
      <c r="AB494" s="29">
        <v>1</v>
      </c>
      <c r="AC494" s="29">
        <v>3</v>
      </c>
      <c r="AD494" s="29">
        <v>2</v>
      </c>
      <c r="AE494" s="29">
        <v>0</v>
      </c>
      <c r="AF494" s="29">
        <v>2</v>
      </c>
      <c r="AG494" s="29">
        <v>3</v>
      </c>
      <c r="AH494" s="29">
        <v>7</v>
      </c>
      <c r="AI494" s="29">
        <v>2</v>
      </c>
      <c r="AJ494" s="29">
        <v>1</v>
      </c>
      <c r="AK494" s="29">
        <v>2</v>
      </c>
      <c r="AL494" s="29">
        <v>3</v>
      </c>
      <c r="AM494" s="29">
        <v>3</v>
      </c>
      <c r="AN494" s="29">
        <v>3</v>
      </c>
      <c r="AO494" s="29">
        <v>5</v>
      </c>
      <c r="AP494" s="29">
        <v>7</v>
      </c>
      <c r="AQ494" s="29">
        <v>1</v>
      </c>
    </row>
    <row r="495" spans="2:43" ht="14" thickBot="1" x14ac:dyDescent="0.35">
      <c r="B495" s="28" t="s">
        <v>171</v>
      </c>
      <c r="C495" s="29">
        <v>4</v>
      </c>
      <c r="D495" s="29">
        <v>6</v>
      </c>
      <c r="E495" s="29">
        <v>1</v>
      </c>
      <c r="F495" s="29">
        <v>3</v>
      </c>
      <c r="G495" s="29">
        <v>2</v>
      </c>
      <c r="H495" s="29">
        <v>6</v>
      </c>
      <c r="I495" s="29">
        <v>6</v>
      </c>
      <c r="J495" s="29">
        <v>1</v>
      </c>
      <c r="K495" s="29">
        <v>1</v>
      </c>
      <c r="L495" s="29">
        <v>3</v>
      </c>
      <c r="M495" s="29">
        <v>2</v>
      </c>
      <c r="N495" s="29">
        <v>5</v>
      </c>
      <c r="O495" s="29">
        <v>1</v>
      </c>
      <c r="P495" s="29">
        <v>2</v>
      </c>
      <c r="Q495" s="29">
        <v>0</v>
      </c>
      <c r="R495" s="29">
        <v>0</v>
      </c>
      <c r="S495" s="29">
        <v>0</v>
      </c>
      <c r="T495" s="29">
        <v>0</v>
      </c>
      <c r="U495" s="29">
        <v>2</v>
      </c>
      <c r="V495" s="29">
        <v>3</v>
      </c>
      <c r="W495" s="29">
        <v>0</v>
      </c>
      <c r="X495" s="29">
        <v>0</v>
      </c>
      <c r="Y495" s="29">
        <v>0</v>
      </c>
      <c r="Z495" s="29">
        <v>2</v>
      </c>
      <c r="AA495" s="29">
        <v>0</v>
      </c>
      <c r="AB495" s="29">
        <v>0</v>
      </c>
      <c r="AC495" s="29">
        <v>2</v>
      </c>
      <c r="AD495" s="29">
        <v>0</v>
      </c>
      <c r="AE495" s="29">
        <v>0</v>
      </c>
      <c r="AF495" s="29">
        <v>0</v>
      </c>
      <c r="AG495" s="29">
        <v>0</v>
      </c>
      <c r="AH495" s="29">
        <v>3</v>
      </c>
      <c r="AI495" s="29">
        <v>3</v>
      </c>
      <c r="AJ495" s="29">
        <v>2</v>
      </c>
      <c r="AK495" s="29">
        <v>2</v>
      </c>
      <c r="AL495" s="29">
        <v>2</v>
      </c>
      <c r="AM495" s="29">
        <v>1</v>
      </c>
      <c r="AN495" s="29">
        <v>3</v>
      </c>
      <c r="AO495" s="29">
        <v>4</v>
      </c>
      <c r="AP495" s="29">
        <v>4</v>
      </c>
      <c r="AQ495" s="29">
        <v>2</v>
      </c>
    </row>
    <row r="496" spans="2:43" ht="14" thickBot="1" x14ac:dyDescent="0.35">
      <c r="B496" s="30" t="s">
        <v>106</v>
      </c>
      <c r="C496" s="24">
        <v>107</v>
      </c>
      <c r="D496" s="24">
        <v>165</v>
      </c>
      <c r="E496" s="24">
        <v>91</v>
      </c>
      <c r="F496" s="24">
        <v>38</v>
      </c>
      <c r="G496" s="24">
        <v>21</v>
      </c>
      <c r="H496" s="24">
        <v>12</v>
      </c>
      <c r="I496" s="24">
        <v>54</v>
      </c>
      <c r="J496" s="24">
        <v>60</v>
      </c>
      <c r="K496" s="24">
        <v>51</v>
      </c>
      <c r="L496" s="24">
        <f t="shared" ref="L496:Q496" si="113">SUM(L492:L495)</f>
        <v>25</v>
      </c>
      <c r="M496" s="24">
        <f t="shared" si="113"/>
        <v>27</v>
      </c>
      <c r="N496" s="24">
        <f t="shared" si="113"/>
        <v>105</v>
      </c>
      <c r="O496" s="24">
        <f t="shared" si="113"/>
        <v>30</v>
      </c>
      <c r="P496" s="24">
        <f t="shared" si="113"/>
        <v>77</v>
      </c>
      <c r="Q496" s="24">
        <f t="shared" si="113"/>
        <v>35</v>
      </c>
      <c r="R496" s="24">
        <f t="shared" ref="R496" si="114">SUM(R492:R495)</f>
        <v>14</v>
      </c>
      <c r="S496" s="24">
        <v>31</v>
      </c>
      <c r="T496" s="24">
        <f>SUM(T492:T495)</f>
        <v>24</v>
      </c>
      <c r="U496" s="24">
        <f>SUM(U492:U495)</f>
        <v>16</v>
      </c>
      <c r="V496" s="24">
        <f>SUM(V492:V495)</f>
        <v>15</v>
      </c>
      <c r="W496" s="24">
        <f>SUM(W492:W495)</f>
        <v>37</v>
      </c>
      <c r="X496" s="24">
        <f t="shared" ref="X496:Y496" si="115">SUM(X492:X495)</f>
        <v>30</v>
      </c>
      <c r="Y496" s="24">
        <f t="shared" si="115"/>
        <v>16</v>
      </c>
      <c r="Z496" s="24">
        <v>9</v>
      </c>
      <c r="AA496" s="24">
        <v>10</v>
      </c>
      <c r="AB496" s="24">
        <v>6</v>
      </c>
      <c r="AC496" s="24">
        <v>8</v>
      </c>
      <c r="AD496" s="24">
        <v>25</v>
      </c>
      <c r="AE496" s="24">
        <v>16</v>
      </c>
      <c r="AF496" s="24">
        <v>32</v>
      </c>
      <c r="AG496" s="24">
        <v>58</v>
      </c>
      <c r="AH496" s="24">
        <v>17</v>
      </c>
      <c r="AI496" s="24">
        <v>26</v>
      </c>
      <c r="AJ496" s="24">
        <v>9</v>
      </c>
      <c r="AK496" s="24">
        <v>9</v>
      </c>
      <c r="AL496" s="24">
        <v>48</v>
      </c>
      <c r="AM496" s="24">
        <v>6</v>
      </c>
      <c r="AN496" s="24">
        <v>8</v>
      </c>
      <c r="AO496" s="24">
        <v>17</v>
      </c>
      <c r="AP496" s="24">
        <v>15</v>
      </c>
      <c r="AQ496" s="24">
        <v>9</v>
      </c>
    </row>
    <row r="500" spans="2:43" ht="14" thickBot="1" x14ac:dyDescent="0.3">
      <c r="B500" s="25" t="s">
        <v>114</v>
      </c>
    </row>
    <row r="501" spans="2:43" ht="14" thickBot="1" x14ac:dyDescent="0.35">
      <c r="B501" s="26"/>
      <c r="C501" s="27" t="s">
        <v>19</v>
      </c>
      <c r="D501" s="27" t="s">
        <v>20</v>
      </c>
      <c r="E501" s="27" t="s">
        <v>51</v>
      </c>
      <c r="F501" s="27" t="s">
        <v>52</v>
      </c>
      <c r="G501" s="27" t="s">
        <v>53</v>
      </c>
      <c r="H501" s="27" t="s">
        <v>54</v>
      </c>
      <c r="I501" s="27" t="s">
        <v>55</v>
      </c>
      <c r="J501" s="27" t="s">
        <v>56</v>
      </c>
      <c r="K501" s="31" t="s">
        <v>27</v>
      </c>
      <c r="L501" s="31" t="s">
        <v>28</v>
      </c>
      <c r="M501" s="31" t="s">
        <v>29</v>
      </c>
      <c r="N501" s="31" t="s">
        <v>30</v>
      </c>
      <c r="O501" s="31" t="s">
        <v>31</v>
      </c>
      <c r="P501" s="31" t="s">
        <v>32</v>
      </c>
      <c r="Q501" s="31" t="s">
        <v>33</v>
      </c>
      <c r="R501" s="31" t="s">
        <v>34</v>
      </c>
      <c r="S501" s="31" t="s">
        <v>35</v>
      </c>
      <c r="T501" s="31" t="s">
        <v>36</v>
      </c>
      <c r="U501" s="20" t="s">
        <v>37</v>
      </c>
      <c r="V501" s="20" t="s">
        <v>38</v>
      </c>
      <c r="W501" s="20" t="s">
        <v>39</v>
      </c>
      <c r="X501" s="20" t="s">
        <v>40</v>
      </c>
      <c r="Y501" s="20" t="s">
        <v>41</v>
      </c>
      <c r="Z501" s="20" t="s">
        <v>42</v>
      </c>
      <c r="AA501" s="20" t="s">
        <v>234</v>
      </c>
      <c r="AB501" s="20" t="s">
        <v>235</v>
      </c>
      <c r="AC501" s="20" t="s">
        <v>236</v>
      </c>
      <c r="AD501" s="20" t="s">
        <v>237</v>
      </c>
      <c r="AE501" s="20" t="s">
        <v>238</v>
      </c>
      <c r="AF501" s="20" t="s">
        <v>239</v>
      </c>
      <c r="AG501" s="20" t="s">
        <v>279</v>
      </c>
      <c r="AH501" s="20" t="s">
        <v>280</v>
      </c>
      <c r="AI501" s="20" t="s">
        <v>281</v>
      </c>
      <c r="AJ501" s="20" t="s">
        <v>282</v>
      </c>
      <c r="AK501" s="20" t="s">
        <v>283</v>
      </c>
      <c r="AL501" s="20" t="s">
        <v>285</v>
      </c>
      <c r="AM501" s="20" t="s">
        <v>286</v>
      </c>
      <c r="AN501" s="20" t="s">
        <v>287</v>
      </c>
      <c r="AO501" s="20" t="s">
        <v>288</v>
      </c>
      <c r="AP501" s="20" t="s">
        <v>293</v>
      </c>
      <c r="AQ501" s="20" t="s">
        <v>296</v>
      </c>
    </row>
    <row r="502" spans="2:43" ht="13.5" x14ac:dyDescent="0.3">
      <c r="B502" s="28" t="s">
        <v>57</v>
      </c>
      <c r="C502" s="29">
        <v>58806104.060000002</v>
      </c>
      <c r="D502" s="29">
        <v>612934819.34000003</v>
      </c>
      <c r="E502" s="29">
        <v>45168492.129999898</v>
      </c>
      <c r="F502" s="29">
        <v>12498825.84</v>
      </c>
      <c r="G502" s="29">
        <v>7538917.5499999998</v>
      </c>
      <c r="H502" s="29">
        <v>3344101.05</v>
      </c>
      <c r="I502" s="29">
        <v>5974565.2699999996</v>
      </c>
      <c r="J502" s="29">
        <v>50217191.82</v>
      </c>
      <c r="K502" s="29">
        <v>92086.85</v>
      </c>
      <c r="L502" s="29">
        <v>16005600</v>
      </c>
      <c r="M502" s="29">
        <v>153101107.40000001</v>
      </c>
      <c r="N502" s="29">
        <v>362306300</v>
      </c>
      <c r="O502" s="29">
        <v>747495910</v>
      </c>
      <c r="P502" s="29">
        <v>780217200</v>
      </c>
      <c r="Q502" s="29">
        <v>289689215.80000001</v>
      </c>
      <c r="R502" s="29">
        <v>191887700</v>
      </c>
      <c r="S502" s="29">
        <v>929716250</v>
      </c>
      <c r="T502" s="29">
        <v>525994330</v>
      </c>
      <c r="U502" s="29">
        <v>683192750</v>
      </c>
      <c r="V502" s="29">
        <v>3975230000</v>
      </c>
      <c r="W502" s="29">
        <v>1204670749.8900001</v>
      </c>
      <c r="X502" s="29">
        <v>2255291864.7309999</v>
      </c>
      <c r="Y502" s="29">
        <v>2880806861.5599999</v>
      </c>
      <c r="Z502" s="29">
        <v>150506997.36000001</v>
      </c>
      <c r="AA502" s="29">
        <v>4680000</v>
      </c>
      <c r="AB502" s="29">
        <v>145658465.19999999</v>
      </c>
      <c r="AC502" s="29">
        <v>857147339.32999992</v>
      </c>
      <c r="AD502" s="29">
        <v>473900000</v>
      </c>
      <c r="AE502" s="29">
        <v>8000000</v>
      </c>
      <c r="AF502" s="29">
        <v>1554541906.3699999</v>
      </c>
      <c r="AG502" s="29">
        <v>1568735801.73</v>
      </c>
      <c r="AH502" s="29">
        <v>80748737.910000011</v>
      </c>
      <c r="AI502" s="29">
        <v>800443455.63999999</v>
      </c>
      <c r="AJ502" s="29">
        <v>762196768.91999996</v>
      </c>
      <c r="AK502" s="29">
        <v>147281574.5</v>
      </c>
      <c r="AL502" s="29">
        <v>584723352.60000002</v>
      </c>
      <c r="AM502" s="29">
        <v>227261414.40000001</v>
      </c>
      <c r="AN502" s="29">
        <v>155706087.97</v>
      </c>
      <c r="AO502" s="29">
        <v>5365082183.2199993</v>
      </c>
      <c r="AP502" s="29">
        <v>3734837741.4400001</v>
      </c>
      <c r="AQ502" s="29">
        <v>274161449.45999998</v>
      </c>
    </row>
    <row r="503" spans="2:43" ht="13.5" x14ac:dyDescent="0.3">
      <c r="B503" s="28" t="s">
        <v>58</v>
      </c>
      <c r="C503" s="29">
        <v>0</v>
      </c>
      <c r="D503" s="29">
        <v>0</v>
      </c>
      <c r="E503" s="29">
        <v>8885340.5800000001</v>
      </c>
      <c r="F503" s="29">
        <v>1100666</v>
      </c>
      <c r="G503" s="29">
        <v>390000</v>
      </c>
      <c r="H503" s="29">
        <v>3000000</v>
      </c>
      <c r="I503" s="29">
        <v>90000</v>
      </c>
      <c r="J503" s="29">
        <v>26127389.609999999</v>
      </c>
      <c r="K503" s="29">
        <v>21882111.469999999</v>
      </c>
      <c r="L503" s="29">
        <v>31557110</v>
      </c>
      <c r="M503" s="29">
        <v>88396160</v>
      </c>
      <c r="N503" s="29">
        <v>0</v>
      </c>
      <c r="O503" s="29">
        <v>3290000</v>
      </c>
      <c r="P503" s="29">
        <v>2450000</v>
      </c>
      <c r="Q503" s="29">
        <v>5499150</v>
      </c>
      <c r="R503" s="29">
        <v>500000</v>
      </c>
      <c r="S503" s="29">
        <v>0</v>
      </c>
      <c r="T503" s="29">
        <v>0</v>
      </c>
      <c r="U503" s="29">
        <v>40000000</v>
      </c>
      <c r="V503" s="29">
        <v>0</v>
      </c>
      <c r="W503" s="29">
        <v>0</v>
      </c>
      <c r="X503" s="29">
        <v>1850064100</v>
      </c>
      <c r="Y503" s="29">
        <v>0</v>
      </c>
      <c r="Z503" s="29">
        <v>0</v>
      </c>
      <c r="AA503" s="29">
        <v>0</v>
      </c>
      <c r="AB503" s="29">
        <v>0</v>
      </c>
      <c r="AC503" s="29">
        <v>0</v>
      </c>
      <c r="AD503" s="29">
        <v>0</v>
      </c>
      <c r="AE503" s="29">
        <v>0</v>
      </c>
      <c r="AF503" s="29">
        <v>0</v>
      </c>
      <c r="AG503" s="29">
        <v>0</v>
      </c>
      <c r="AH503" s="29">
        <v>1000000</v>
      </c>
      <c r="AI503" s="29">
        <v>0</v>
      </c>
      <c r="AJ503" s="29">
        <v>0</v>
      </c>
      <c r="AK503" s="29">
        <v>0</v>
      </c>
      <c r="AL503" s="29">
        <v>120000000</v>
      </c>
      <c r="AM503" s="29">
        <v>0</v>
      </c>
      <c r="AN503" s="29">
        <v>200000000</v>
      </c>
      <c r="AO503" s="29">
        <v>2153417146.0700002</v>
      </c>
      <c r="AP503" s="29">
        <v>0</v>
      </c>
      <c r="AQ503" s="29">
        <v>0</v>
      </c>
    </row>
    <row r="504" spans="2:43" ht="13.5" x14ac:dyDescent="0.3">
      <c r="B504" s="28" t="s">
        <v>59</v>
      </c>
      <c r="C504" s="29">
        <v>300000</v>
      </c>
      <c r="D504" s="29">
        <v>19641663</v>
      </c>
      <c r="E504" s="29">
        <v>2600000</v>
      </c>
      <c r="F504" s="29">
        <v>4821768</v>
      </c>
      <c r="G504" s="29">
        <v>15918395.550000001</v>
      </c>
      <c r="H504" s="29">
        <v>0</v>
      </c>
      <c r="I504" s="29">
        <v>1400000</v>
      </c>
      <c r="J504" s="29">
        <v>1000000</v>
      </c>
      <c r="K504" s="29">
        <v>0</v>
      </c>
      <c r="L504" s="29">
        <v>3800000</v>
      </c>
      <c r="M504" s="29">
        <v>39893700</v>
      </c>
      <c r="N504" s="29">
        <v>693303000</v>
      </c>
      <c r="O504" s="29">
        <v>257200000</v>
      </c>
      <c r="P504" s="29">
        <v>43158500</v>
      </c>
      <c r="Q504" s="29">
        <v>18822000</v>
      </c>
      <c r="R504" s="29">
        <v>734384000</v>
      </c>
      <c r="S504" s="29">
        <v>1144250000</v>
      </c>
      <c r="T504" s="29">
        <v>103500000</v>
      </c>
      <c r="U504" s="29">
        <v>0</v>
      </c>
      <c r="V504" s="29">
        <v>10000000</v>
      </c>
      <c r="W504" s="29">
        <v>0</v>
      </c>
      <c r="X504" s="29">
        <v>8500000</v>
      </c>
      <c r="Y504" s="29">
        <v>2675000</v>
      </c>
      <c r="Z504" s="29">
        <v>1000000</v>
      </c>
      <c r="AA504" s="29">
        <v>0</v>
      </c>
      <c r="AB504" s="29">
        <v>0</v>
      </c>
      <c r="AC504" s="29">
        <v>79770500</v>
      </c>
      <c r="AD504" s="29">
        <v>10500000</v>
      </c>
      <c r="AE504" s="29">
        <v>0</v>
      </c>
      <c r="AF504" s="29">
        <v>0</v>
      </c>
      <c r="AG504" s="29">
        <v>0</v>
      </c>
      <c r="AH504" s="29">
        <v>130114000</v>
      </c>
      <c r="AI504" s="29">
        <v>0</v>
      </c>
      <c r="AJ504" s="29">
        <v>0</v>
      </c>
      <c r="AK504" s="29">
        <v>0</v>
      </c>
      <c r="AL504" s="29">
        <v>0</v>
      </c>
      <c r="AM504" s="29">
        <v>141711500</v>
      </c>
      <c r="AN504" s="29">
        <v>0</v>
      </c>
      <c r="AO504" s="29">
        <v>359598000</v>
      </c>
      <c r="AP504" s="29">
        <v>148005000</v>
      </c>
      <c r="AQ504" s="29">
        <v>845.5</v>
      </c>
    </row>
    <row r="505" spans="2:43" ht="14" thickBot="1" x14ac:dyDescent="0.35">
      <c r="B505" s="28" t="s">
        <v>60</v>
      </c>
      <c r="C505" s="29">
        <v>326025</v>
      </c>
      <c r="D505" s="29">
        <v>0</v>
      </c>
      <c r="E505" s="29">
        <v>0</v>
      </c>
      <c r="F505" s="29">
        <v>125064985</v>
      </c>
      <c r="G505" s="29">
        <v>235016840.05000001</v>
      </c>
      <c r="H505" s="29">
        <v>150000000</v>
      </c>
      <c r="I505" s="29">
        <v>48947000</v>
      </c>
      <c r="J505" s="29">
        <v>177360000</v>
      </c>
      <c r="K505" s="29">
        <v>83117500</v>
      </c>
      <c r="L505" s="29">
        <v>206576000</v>
      </c>
      <c r="M505" s="29">
        <v>7596190</v>
      </c>
      <c r="N505" s="29">
        <v>0</v>
      </c>
      <c r="O505" s="29">
        <v>205000000</v>
      </c>
      <c r="P505" s="29">
        <v>314418890</v>
      </c>
      <c r="Q505" s="29">
        <v>0</v>
      </c>
      <c r="R505" s="29">
        <v>16771500</v>
      </c>
      <c r="S505" s="29">
        <v>0</v>
      </c>
      <c r="T505" s="29">
        <v>0</v>
      </c>
      <c r="U505" s="29">
        <v>16838.599999999999</v>
      </c>
      <c r="V505" s="29">
        <v>670934072.89999998</v>
      </c>
      <c r="W505" s="29">
        <v>341773456.06</v>
      </c>
      <c r="X505" s="29">
        <v>250000000</v>
      </c>
      <c r="Y505" s="29">
        <v>0</v>
      </c>
      <c r="Z505" s="29">
        <v>0</v>
      </c>
      <c r="AA505" s="29">
        <v>773128236.88999999</v>
      </c>
      <c r="AB505" s="29">
        <v>65000</v>
      </c>
      <c r="AC505" s="29">
        <v>2446875399.3099999</v>
      </c>
      <c r="AD505" s="29">
        <v>21900</v>
      </c>
      <c r="AE505" s="29">
        <v>80890</v>
      </c>
      <c r="AF505" s="29">
        <v>86100</v>
      </c>
      <c r="AG505" s="29">
        <v>250000</v>
      </c>
      <c r="AH505" s="29">
        <v>436291191.00999999</v>
      </c>
      <c r="AI505" s="29">
        <v>0</v>
      </c>
      <c r="AJ505" s="29">
        <v>90000</v>
      </c>
      <c r="AK505" s="29">
        <v>277281282.85000002</v>
      </c>
      <c r="AL505" s="29">
        <v>0</v>
      </c>
      <c r="AM505" s="29">
        <v>3700</v>
      </c>
      <c r="AN505" s="29">
        <v>0</v>
      </c>
      <c r="AO505" s="29">
        <v>68907088.890000001</v>
      </c>
      <c r="AP505" s="29">
        <v>0</v>
      </c>
      <c r="AQ505" s="29">
        <v>0</v>
      </c>
    </row>
    <row r="506" spans="2:43" ht="14" thickBot="1" x14ac:dyDescent="0.35">
      <c r="B506" s="30" t="s">
        <v>48</v>
      </c>
      <c r="C506" s="24">
        <v>59432129.060000002</v>
      </c>
      <c r="D506" s="24">
        <v>632576482.34000003</v>
      </c>
      <c r="E506" s="24">
        <v>56653832.709999897</v>
      </c>
      <c r="F506" s="24">
        <v>143486244.84</v>
      </c>
      <c r="G506" s="24">
        <v>258864153.15000004</v>
      </c>
      <c r="H506" s="24">
        <v>156344101.05000001</v>
      </c>
      <c r="I506" s="24">
        <v>56411565.269999996</v>
      </c>
      <c r="J506" s="24">
        <v>254704581.43000001</v>
      </c>
      <c r="K506" s="24">
        <v>105091698.31999999</v>
      </c>
      <c r="L506" s="24">
        <f t="shared" ref="L506:Q506" si="116">SUM(L502:L505)</f>
        <v>257938710</v>
      </c>
      <c r="M506" s="24">
        <f t="shared" si="116"/>
        <v>288987157.39999998</v>
      </c>
      <c r="N506" s="24">
        <f t="shared" si="116"/>
        <v>1055609300</v>
      </c>
      <c r="O506" s="24">
        <f t="shared" si="116"/>
        <v>1212985910</v>
      </c>
      <c r="P506" s="24">
        <f t="shared" si="116"/>
        <v>1140244590</v>
      </c>
      <c r="Q506" s="24">
        <f t="shared" si="116"/>
        <v>314010365.80000001</v>
      </c>
      <c r="R506" s="24">
        <f t="shared" ref="R506" si="117">SUM(R502:R505)</f>
        <v>943543200</v>
      </c>
      <c r="S506" s="24">
        <v>2073966250</v>
      </c>
      <c r="T506" s="24">
        <f>SUM(T502:T505)</f>
        <v>629494330</v>
      </c>
      <c r="U506" s="24">
        <f>SUM(U502:U505)</f>
        <v>723209588.60000002</v>
      </c>
      <c r="V506" s="24">
        <f>SUM(V502:V505)</f>
        <v>4656164072.8999996</v>
      </c>
      <c r="W506" s="24">
        <f>SUM(W502:W505)</f>
        <v>1546444205.95</v>
      </c>
      <c r="X506" s="24">
        <f t="shared" ref="X506:Y506" si="118">SUM(X502:X505)</f>
        <v>4363855964.7309999</v>
      </c>
      <c r="Y506" s="24">
        <f t="shared" si="118"/>
        <v>2883481861.5599999</v>
      </c>
      <c r="Z506" s="24">
        <v>151506997.36000001</v>
      </c>
      <c r="AA506" s="24">
        <v>777808236.88999999</v>
      </c>
      <c r="AB506" s="24">
        <v>145723465.19999999</v>
      </c>
      <c r="AC506" s="24">
        <v>3383793238.6399999</v>
      </c>
      <c r="AD506" s="24">
        <v>484421900</v>
      </c>
      <c r="AE506" s="24">
        <v>8080890</v>
      </c>
      <c r="AF506" s="24">
        <v>1554628006.3699999</v>
      </c>
      <c r="AG506" s="24">
        <v>1568985801.73</v>
      </c>
      <c r="AH506" s="24">
        <v>648153928.92000008</v>
      </c>
      <c r="AI506" s="24">
        <v>800443455.63999999</v>
      </c>
      <c r="AJ506" s="24">
        <v>762286768.91999996</v>
      </c>
      <c r="AK506" s="24">
        <v>424562857.35000002</v>
      </c>
      <c r="AL506" s="24">
        <v>704723352.60000002</v>
      </c>
      <c r="AM506" s="24">
        <v>368976614.39999998</v>
      </c>
      <c r="AN506" s="24">
        <v>355706087.97000003</v>
      </c>
      <c r="AO506" s="24">
        <v>7947004418.1800003</v>
      </c>
      <c r="AP506" s="24">
        <v>3882842741.4400001</v>
      </c>
      <c r="AQ506" s="24">
        <v>274162294.95999998</v>
      </c>
    </row>
    <row r="510" spans="2:43" ht="14" thickBot="1" x14ac:dyDescent="0.3">
      <c r="B510" s="25" t="s">
        <v>118</v>
      </c>
    </row>
    <row r="511" spans="2:43" ht="14" thickBot="1" x14ac:dyDescent="0.35">
      <c r="B511" s="26"/>
      <c r="C511" s="27" t="s">
        <v>19</v>
      </c>
      <c r="D511" s="27" t="s">
        <v>20</v>
      </c>
      <c r="E511" s="27" t="s">
        <v>51</v>
      </c>
      <c r="F511" s="27" t="s">
        <v>52</v>
      </c>
      <c r="G511" s="27" t="s">
        <v>53</v>
      </c>
      <c r="H511" s="27" t="s">
        <v>54</v>
      </c>
      <c r="I511" s="27" t="s">
        <v>55</v>
      </c>
      <c r="J511" s="27" t="s">
        <v>56</v>
      </c>
      <c r="K511" s="31" t="s">
        <v>27</v>
      </c>
      <c r="L511" s="31" t="s">
        <v>28</v>
      </c>
      <c r="M511" s="31" t="s">
        <v>29</v>
      </c>
      <c r="N511" s="31" t="s">
        <v>30</v>
      </c>
      <c r="O511" s="31" t="s">
        <v>31</v>
      </c>
      <c r="P511" s="31" t="s">
        <v>32</v>
      </c>
      <c r="Q511" s="31" t="s">
        <v>33</v>
      </c>
      <c r="R511" s="31" t="s">
        <v>34</v>
      </c>
      <c r="S511" s="31" t="s">
        <v>35</v>
      </c>
      <c r="T511" s="31" t="s">
        <v>36</v>
      </c>
      <c r="U511" s="20" t="s">
        <v>37</v>
      </c>
      <c r="V511" s="20" t="s">
        <v>38</v>
      </c>
      <c r="W511" s="20" t="s">
        <v>39</v>
      </c>
      <c r="X511" s="20" t="s">
        <v>40</v>
      </c>
      <c r="Y511" s="20" t="s">
        <v>41</v>
      </c>
      <c r="Z511" s="20" t="s">
        <v>42</v>
      </c>
      <c r="AA511" s="20" t="s">
        <v>234</v>
      </c>
      <c r="AB511" s="20" t="s">
        <v>235</v>
      </c>
      <c r="AC511" s="20" t="s">
        <v>236</v>
      </c>
      <c r="AD511" s="20" t="s">
        <v>237</v>
      </c>
      <c r="AE511" s="20" t="s">
        <v>238</v>
      </c>
      <c r="AF511" s="20" t="s">
        <v>239</v>
      </c>
      <c r="AG511" s="20" t="s">
        <v>279</v>
      </c>
      <c r="AH511" s="20" t="s">
        <v>280</v>
      </c>
      <c r="AI511" s="20" t="s">
        <v>281</v>
      </c>
      <c r="AJ511" s="20" t="s">
        <v>282</v>
      </c>
      <c r="AK511" s="20" t="s">
        <v>283</v>
      </c>
      <c r="AL511" s="20" t="s">
        <v>284</v>
      </c>
      <c r="AM511" s="20" t="s">
        <v>286</v>
      </c>
      <c r="AN511" s="20" t="s">
        <v>287</v>
      </c>
      <c r="AO511" s="20" t="s">
        <v>288</v>
      </c>
      <c r="AP511" s="20" t="s">
        <v>293</v>
      </c>
      <c r="AQ511" s="20" t="s">
        <v>296</v>
      </c>
    </row>
    <row r="512" spans="2:43" ht="13.5" x14ac:dyDescent="0.3">
      <c r="B512" s="28" t="s">
        <v>57</v>
      </c>
      <c r="C512" s="29">
        <v>105</v>
      </c>
      <c r="D512" s="29">
        <v>157</v>
      </c>
      <c r="E512" s="29">
        <v>85</v>
      </c>
      <c r="F512" s="29">
        <v>25</v>
      </c>
      <c r="G512" s="29">
        <v>9</v>
      </c>
      <c r="H512" s="29">
        <v>10</v>
      </c>
      <c r="I512" s="29">
        <v>11</v>
      </c>
      <c r="J512" s="29">
        <v>12</v>
      </c>
      <c r="K512" s="29">
        <v>2</v>
      </c>
      <c r="L512" s="29">
        <v>12</v>
      </c>
      <c r="M512" s="29">
        <v>15</v>
      </c>
      <c r="N512" s="29">
        <v>89</v>
      </c>
      <c r="O512" s="29">
        <v>24</v>
      </c>
      <c r="P512" s="29">
        <v>60</v>
      </c>
      <c r="Q512" s="29">
        <v>30</v>
      </c>
      <c r="R512" s="29">
        <v>8</v>
      </c>
      <c r="S512" s="29">
        <v>18</v>
      </c>
      <c r="T512" s="29">
        <v>19</v>
      </c>
      <c r="U512" s="29">
        <v>14</v>
      </c>
      <c r="V512" s="29">
        <v>10</v>
      </c>
      <c r="W512" s="29">
        <v>35</v>
      </c>
      <c r="X512" s="29">
        <v>24</v>
      </c>
      <c r="Y512" s="29">
        <v>15</v>
      </c>
      <c r="Z512" s="29">
        <v>8</v>
      </c>
      <c r="AA512" s="29">
        <v>2</v>
      </c>
      <c r="AB512" s="29">
        <v>3</v>
      </c>
      <c r="AC512" s="29">
        <v>3</v>
      </c>
      <c r="AD512" s="29">
        <v>3</v>
      </c>
      <c r="AE512" s="29">
        <v>1</v>
      </c>
      <c r="AF512" s="29">
        <v>23</v>
      </c>
      <c r="AG512" s="29">
        <v>55</v>
      </c>
      <c r="AH512" s="29">
        <v>11</v>
      </c>
      <c r="AI512" s="29">
        <v>26</v>
      </c>
      <c r="AJ512" s="29">
        <v>7</v>
      </c>
      <c r="AK512" s="29">
        <v>7</v>
      </c>
      <c r="AL512" s="29">
        <v>47</v>
      </c>
      <c r="AM512" s="29">
        <v>3</v>
      </c>
      <c r="AN512" s="29">
        <v>7</v>
      </c>
      <c r="AO512" s="29">
        <v>12</v>
      </c>
      <c r="AP512" s="29">
        <v>13</v>
      </c>
      <c r="AQ512" s="29">
        <v>6</v>
      </c>
    </row>
    <row r="513" spans="2:43" ht="13.5" x14ac:dyDescent="0.3">
      <c r="B513" s="28" t="s">
        <v>58</v>
      </c>
      <c r="C513" s="29">
        <v>0</v>
      </c>
      <c r="D513" s="29">
        <v>0</v>
      </c>
      <c r="E513" s="29">
        <v>2</v>
      </c>
      <c r="F513" s="29">
        <v>2</v>
      </c>
      <c r="G513" s="29">
        <v>1</v>
      </c>
      <c r="H513" s="29">
        <v>1</v>
      </c>
      <c r="I513" s="29">
        <v>1</v>
      </c>
      <c r="J513" s="29">
        <v>1</v>
      </c>
      <c r="K513" s="29">
        <v>4</v>
      </c>
      <c r="L513" s="29">
        <v>5</v>
      </c>
      <c r="M513" s="29">
        <v>6</v>
      </c>
      <c r="N513" s="29">
        <v>0</v>
      </c>
      <c r="O513" s="29">
        <v>2</v>
      </c>
      <c r="P513" s="29">
        <v>2</v>
      </c>
      <c r="Q513" s="29">
        <v>1</v>
      </c>
      <c r="R513" s="29">
        <v>1</v>
      </c>
      <c r="S513" s="29">
        <v>0</v>
      </c>
      <c r="T513" s="29">
        <v>0</v>
      </c>
      <c r="U513" s="29">
        <v>1</v>
      </c>
      <c r="V513" s="29">
        <v>0</v>
      </c>
      <c r="W513" s="29">
        <v>0</v>
      </c>
      <c r="X513" s="29">
        <v>4</v>
      </c>
      <c r="Y513" s="29">
        <v>0</v>
      </c>
      <c r="Z513" s="29">
        <v>0</v>
      </c>
      <c r="AA513" s="29">
        <v>0</v>
      </c>
      <c r="AB513" s="29">
        <v>0</v>
      </c>
      <c r="AC513" s="29">
        <v>0</v>
      </c>
      <c r="AD513" s="29">
        <v>0</v>
      </c>
      <c r="AE513" s="29">
        <v>0</v>
      </c>
      <c r="AF513" s="29">
        <v>0</v>
      </c>
      <c r="AG513" s="29">
        <v>0</v>
      </c>
      <c r="AH513" s="29">
        <v>1</v>
      </c>
      <c r="AI513" s="29">
        <v>0</v>
      </c>
      <c r="AJ513" s="29">
        <v>0</v>
      </c>
      <c r="AK513" s="29">
        <v>0</v>
      </c>
      <c r="AL513" s="29">
        <v>1</v>
      </c>
      <c r="AM513" s="29">
        <v>0</v>
      </c>
      <c r="AN513" s="29">
        <v>1</v>
      </c>
      <c r="AO513" s="29">
        <v>1</v>
      </c>
      <c r="AP513" s="29">
        <v>0</v>
      </c>
      <c r="AQ513" s="29">
        <v>0</v>
      </c>
    </row>
    <row r="514" spans="2:43" ht="13.5" x14ac:dyDescent="0.3">
      <c r="B514" s="28" t="s">
        <v>59</v>
      </c>
      <c r="C514" s="29">
        <v>1</v>
      </c>
      <c r="D514" s="29">
        <v>8</v>
      </c>
      <c r="E514" s="29">
        <v>4</v>
      </c>
      <c r="F514" s="29">
        <v>7</v>
      </c>
      <c r="G514" s="29">
        <v>9</v>
      </c>
      <c r="H514" s="29">
        <v>0</v>
      </c>
      <c r="I514" s="29">
        <v>2</v>
      </c>
      <c r="J514" s="29">
        <v>1</v>
      </c>
      <c r="K514" s="29">
        <v>0</v>
      </c>
      <c r="L514" s="29">
        <v>5</v>
      </c>
      <c r="M514" s="29">
        <v>5</v>
      </c>
      <c r="N514" s="29">
        <v>16</v>
      </c>
      <c r="O514" s="29">
        <v>3</v>
      </c>
      <c r="P514" s="29">
        <v>10</v>
      </c>
      <c r="Q514" s="29">
        <v>4</v>
      </c>
      <c r="R514" s="29">
        <v>4</v>
      </c>
      <c r="S514" s="29">
        <v>13</v>
      </c>
      <c r="T514" s="29">
        <v>5</v>
      </c>
      <c r="U514" s="29">
        <v>0</v>
      </c>
      <c r="V514" s="29">
        <v>2</v>
      </c>
      <c r="W514" s="29">
        <v>0</v>
      </c>
      <c r="X514" s="29">
        <v>1</v>
      </c>
      <c r="Y514" s="29">
        <v>1</v>
      </c>
      <c r="Z514" s="29">
        <v>1</v>
      </c>
      <c r="AA514" s="29">
        <v>0</v>
      </c>
      <c r="AB514" s="29">
        <v>0</v>
      </c>
      <c r="AC514" s="29">
        <v>2</v>
      </c>
      <c r="AD514" s="29">
        <v>3</v>
      </c>
      <c r="AE514" s="29">
        <v>0</v>
      </c>
      <c r="AF514" s="29">
        <v>0</v>
      </c>
      <c r="AG514" s="29">
        <v>0</v>
      </c>
      <c r="AH514" s="29">
        <v>3</v>
      </c>
      <c r="AI514" s="29">
        <v>0</v>
      </c>
      <c r="AJ514" s="29">
        <v>0</v>
      </c>
      <c r="AK514" s="29">
        <v>0</v>
      </c>
      <c r="AL514" s="29">
        <v>0</v>
      </c>
      <c r="AM514" s="29">
        <v>2</v>
      </c>
      <c r="AN514" s="29">
        <v>0</v>
      </c>
      <c r="AO514" s="29">
        <v>1</v>
      </c>
      <c r="AP514" s="29">
        <v>2</v>
      </c>
      <c r="AQ514" s="29">
        <v>3</v>
      </c>
    </row>
    <row r="515" spans="2:43" ht="14" thickBot="1" x14ac:dyDescent="0.35">
      <c r="B515" s="28" t="s">
        <v>60</v>
      </c>
      <c r="C515" s="29">
        <v>1</v>
      </c>
      <c r="D515" s="29">
        <v>0</v>
      </c>
      <c r="E515" s="29">
        <v>0</v>
      </c>
      <c r="F515" s="29">
        <v>4</v>
      </c>
      <c r="G515" s="29">
        <v>2</v>
      </c>
      <c r="H515" s="29">
        <v>1</v>
      </c>
      <c r="I515" s="29">
        <v>40</v>
      </c>
      <c r="J515" s="29">
        <v>46</v>
      </c>
      <c r="K515" s="29">
        <v>45</v>
      </c>
      <c r="L515" s="29">
        <v>3</v>
      </c>
      <c r="M515" s="29">
        <v>1</v>
      </c>
      <c r="N515" s="29">
        <v>0</v>
      </c>
      <c r="O515" s="29">
        <v>1</v>
      </c>
      <c r="P515" s="29">
        <v>5</v>
      </c>
      <c r="Q515" s="29">
        <v>0</v>
      </c>
      <c r="R515" s="29">
        <v>1</v>
      </c>
      <c r="S515" s="29">
        <v>0</v>
      </c>
      <c r="T515" s="29">
        <v>0</v>
      </c>
      <c r="U515" s="29">
        <v>1</v>
      </c>
      <c r="V515" s="29">
        <v>3</v>
      </c>
      <c r="W515" s="29">
        <v>2</v>
      </c>
      <c r="X515" s="29">
        <v>1</v>
      </c>
      <c r="Y515" s="29">
        <v>0</v>
      </c>
      <c r="Z515" s="29">
        <v>0</v>
      </c>
      <c r="AA515" s="29">
        <v>8</v>
      </c>
      <c r="AB515" s="29">
        <v>3</v>
      </c>
      <c r="AC515" s="29">
        <v>3</v>
      </c>
      <c r="AD515" s="29">
        <v>19</v>
      </c>
      <c r="AE515" s="29">
        <v>15</v>
      </c>
      <c r="AF515" s="29">
        <v>9</v>
      </c>
      <c r="AG515" s="29">
        <v>3</v>
      </c>
      <c r="AH515" s="29">
        <v>2</v>
      </c>
      <c r="AI515" s="29">
        <v>0</v>
      </c>
      <c r="AJ515" s="29">
        <v>2</v>
      </c>
      <c r="AK515" s="29">
        <v>2</v>
      </c>
      <c r="AL515" s="29">
        <v>0</v>
      </c>
      <c r="AM515" s="29">
        <v>1</v>
      </c>
      <c r="AN515" s="29">
        <v>0</v>
      </c>
      <c r="AO515" s="29">
        <v>3</v>
      </c>
      <c r="AP515" s="29">
        <v>0</v>
      </c>
      <c r="AQ515" s="29">
        <v>0</v>
      </c>
    </row>
    <row r="516" spans="2:43" ht="14" thickBot="1" x14ac:dyDescent="0.35">
      <c r="B516" s="30" t="s">
        <v>48</v>
      </c>
      <c r="C516" s="24">
        <v>107</v>
      </c>
      <c r="D516" s="24">
        <v>165</v>
      </c>
      <c r="E516" s="24">
        <v>91</v>
      </c>
      <c r="F516" s="24">
        <v>38</v>
      </c>
      <c r="G516" s="24">
        <v>21</v>
      </c>
      <c r="H516" s="24">
        <v>12</v>
      </c>
      <c r="I516" s="24">
        <v>54</v>
      </c>
      <c r="J516" s="24">
        <v>60</v>
      </c>
      <c r="K516" s="24">
        <v>51</v>
      </c>
      <c r="L516" s="24">
        <f t="shared" ref="L516:Q516" si="119">SUM(L512:L515)</f>
        <v>25</v>
      </c>
      <c r="M516" s="24">
        <f t="shared" si="119"/>
        <v>27</v>
      </c>
      <c r="N516" s="24">
        <f t="shared" si="119"/>
        <v>105</v>
      </c>
      <c r="O516" s="24">
        <f t="shared" si="119"/>
        <v>30</v>
      </c>
      <c r="P516" s="24">
        <f t="shared" si="119"/>
        <v>77</v>
      </c>
      <c r="Q516" s="24">
        <f t="shared" si="119"/>
        <v>35</v>
      </c>
      <c r="R516" s="24">
        <f t="shared" ref="R516" si="120">SUM(R512:R515)</f>
        <v>14</v>
      </c>
      <c r="S516" s="24">
        <v>31</v>
      </c>
      <c r="T516" s="24">
        <f>SUM(T512:T515)</f>
        <v>24</v>
      </c>
      <c r="U516" s="24">
        <f>SUM(U512:U515)</f>
        <v>16</v>
      </c>
      <c r="V516" s="24">
        <f>SUM(V512:V515)</f>
        <v>15</v>
      </c>
      <c r="W516" s="24">
        <f>SUM(W512:W515)</f>
        <v>37</v>
      </c>
      <c r="X516" s="24">
        <f t="shared" ref="X516:Y516" si="121">SUM(X512:X515)</f>
        <v>30</v>
      </c>
      <c r="Y516" s="24">
        <f t="shared" si="121"/>
        <v>16</v>
      </c>
      <c r="Z516" s="24">
        <v>9</v>
      </c>
      <c r="AA516" s="24">
        <v>10</v>
      </c>
      <c r="AB516" s="24">
        <v>6</v>
      </c>
      <c r="AC516" s="24">
        <v>8</v>
      </c>
      <c r="AD516" s="24">
        <v>25</v>
      </c>
      <c r="AE516" s="24">
        <v>16</v>
      </c>
      <c r="AF516" s="24">
        <v>32</v>
      </c>
      <c r="AG516" s="24">
        <v>58</v>
      </c>
      <c r="AH516" s="24">
        <v>17</v>
      </c>
      <c r="AI516" s="24">
        <v>26</v>
      </c>
      <c r="AJ516" s="24">
        <v>9</v>
      </c>
      <c r="AK516" s="24">
        <v>9</v>
      </c>
      <c r="AL516" s="24">
        <v>48</v>
      </c>
      <c r="AM516" s="24">
        <v>6</v>
      </c>
      <c r="AN516" s="24">
        <v>8</v>
      </c>
      <c r="AO516" s="24">
        <v>17</v>
      </c>
      <c r="AP516" s="24">
        <v>15</v>
      </c>
      <c r="AQ516" s="24">
        <v>9</v>
      </c>
    </row>
    <row r="520" spans="2:43" ht="13.5" x14ac:dyDescent="0.25">
      <c r="B520" s="25" t="s">
        <v>11</v>
      </c>
    </row>
    <row r="522" spans="2:43" ht="14" thickBot="1" x14ac:dyDescent="0.3">
      <c r="B522" s="25" t="s">
        <v>173</v>
      </c>
    </row>
    <row r="523" spans="2:43" ht="14" thickBot="1" x14ac:dyDescent="0.35">
      <c r="B523" s="30"/>
      <c r="C523" s="27" t="s">
        <v>19</v>
      </c>
      <c r="D523" s="27" t="s">
        <v>20</v>
      </c>
      <c r="E523" s="27" t="s">
        <v>51</v>
      </c>
      <c r="F523" s="27" t="s">
        <v>52</v>
      </c>
      <c r="G523" s="27" t="s">
        <v>53</v>
      </c>
      <c r="H523" s="27" t="s">
        <v>54</v>
      </c>
      <c r="I523" s="27" t="s">
        <v>55</v>
      </c>
      <c r="J523" s="27" t="s">
        <v>56</v>
      </c>
      <c r="K523" s="31" t="s">
        <v>27</v>
      </c>
      <c r="L523" s="31" t="s">
        <v>28</v>
      </c>
      <c r="M523" s="31" t="s">
        <v>29</v>
      </c>
      <c r="N523" s="31" t="s">
        <v>30</v>
      </c>
      <c r="O523" s="31" t="s">
        <v>31</v>
      </c>
      <c r="P523" s="31" t="s">
        <v>32</v>
      </c>
      <c r="Q523" s="31" t="s">
        <v>33</v>
      </c>
      <c r="R523" s="31" t="s">
        <v>34</v>
      </c>
      <c r="S523" s="31" t="s">
        <v>35</v>
      </c>
      <c r="T523" s="31" t="s">
        <v>36</v>
      </c>
      <c r="U523" s="20" t="s">
        <v>37</v>
      </c>
      <c r="V523" s="20" t="s">
        <v>38</v>
      </c>
      <c r="W523" s="20" t="s">
        <v>39</v>
      </c>
      <c r="X523" s="20" t="s">
        <v>40</v>
      </c>
      <c r="Y523" s="20" t="s">
        <v>41</v>
      </c>
      <c r="Z523" s="20" t="s">
        <v>42</v>
      </c>
      <c r="AA523" s="20" t="s">
        <v>234</v>
      </c>
      <c r="AB523" s="20" t="s">
        <v>235</v>
      </c>
      <c r="AC523" s="20" t="s">
        <v>236</v>
      </c>
      <c r="AD523" s="20" t="s">
        <v>237</v>
      </c>
      <c r="AE523" s="20" t="s">
        <v>238</v>
      </c>
      <c r="AF523" s="20" t="s">
        <v>239</v>
      </c>
      <c r="AG523" s="20" t="s">
        <v>279</v>
      </c>
      <c r="AH523" s="20" t="s">
        <v>280</v>
      </c>
      <c r="AI523" s="20" t="s">
        <v>281</v>
      </c>
      <c r="AJ523" s="20" t="s">
        <v>282</v>
      </c>
      <c r="AK523" s="20" t="s">
        <v>283</v>
      </c>
      <c r="AL523" s="20" t="s">
        <v>284</v>
      </c>
      <c r="AM523" s="20" t="s">
        <v>286</v>
      </c>
      <c r="AN523" s="20" t="s">
        <v>287</v>
      </c>
      <c r="AO523" s="20" t="s">
        <v>288</v>
      </c>
      <c r="AP523" s="20" t="s">
        <v>293</v>
      </c>
      <c r="AQ523" s="20" t="s">
        <v>296</v>
      </c>
    </row>
    <row r="524" spans="2:43" ht="13.5" x14ac:dyDescent="0.3">
      <c r="B524" s="32" t="s">
        <v>174</v>
      </c>
      <c r="C524" s="22">
        <v>0</v>
      </c>
      <c r="D524" s="22">
        <v>0</v>
      </c>
      <c r="E524" s="22">
        <v>0</v>
      </c>
      <c r="F524" s="22">
        <v>0</v>
      </c>
      <c r="G524" s="22">
        <v>0</v>
      </c>
      <c r="H524" s="22">
        <v>0</v>
      </c>
      <c r="I524" s="22">
        <v>0</v>
      </c>
      <c r="J524" s="22">
        <v>0</v>
      </c>
      <c r="K524" s="22">
        <v>0</v>
      </c>
      <c r="L524" s="22">
        <v>0</v>
      </c>
      <c r="M524" s="22">
        <v>71804000</v>
      </c>
      <c r="N524" s="22">
        <v>0</v>
      </c>
      <c r="O524" s="22">
        <v>0</v>
      </c>
      <c r="P524" s="22">
        <v>0</v>
      </c>
      <c r="Q524" s="22">
        <v>0</v>
      </c>
      <c r="R524" s="22">
        <v>0</v>
      </c>
      <c r="S524" s="22">
        <v>0</v>
      </c>
      <c r="T524" s="22">
        <v>0</v>
      </c>
      <c r="U524" s="22">
        <v>0</v>
      </c>
      <c r="V524" s="22">
        <v>0</v>
      </c>
      <c r="W524" s="22">
        <v>0</v>
      </c>
      <c r="X524" s="22">
        <v>0</v>
      </c>
      <c r="Y524" s="22">
        <v>0</v>
      </c>
      <c r="Z524" s="22">
        <v>0</v>
      </c>
      <c r="AA524" s="22">
        <v>0</v>
      </c>
      <c r="AB524" s="22">
        <v>0</v>
      </c>
      <c r="AC524" s="22">
        <v>0</v>
      </c>
      <c r="AD524" s="22">
        <v>0</v>
      </c>
      <c r="AE524" s="22">
        <v>0</v>
      </c>
      <c r="AF524" s="22">
        <v>0</v>
      </c>
      <c r="AG524" s="22">
        <v>0</v>
      </c>
      <c r="AH524" s="22">
        <v>0</v>
      </c>
      <c r="AI524" s="22">
        <v>0</v>
      </c>
      <c r="AJ524" s="22">
        <v>0</v>
      </c>
      <c r="AK524" s="22">
        <v>0</v>
      </c>
      <c r="AL524" s="22">
        <v>0</v>
      </c>
      <c r="AM524" s="22">
        <v>0</v>
      </c>
      <c r="AN524" s="22">
        <v>0</v>
      </c>
      <c r="AO524" s="22">
        <v>0</v>
      </c>
      <c r="AP524" s="22">
        <v>0</v>
      </c>
      <c r="AQ524" s="22">
        <v>0</v>
      </c>
    </row>
    <row r="525" spans="2:43" ht="13.5" x14ac:dyDescent="0.3">
      <c r="B525" s="32" t="s">
        <v>175</v>
      </c>
      <c r="C525" s="22">
        <v>3341262.7</v>
      </c>
      <c r="D525" s="22">
        <v>2703810.35</v>
      </c>
      <c r="E525" s="22">
        <v>5486742.4299999997</v>
      </c>
      <c r="F525" s="22">
        <v>1759130.1</v>
      </c>
      <c r="G525" s="22">
        <v>3861063.94</v>
      </c>
      <c r="H525" s="22">
        <v>17094413.2205</v>
      </c>
      <c r="I525" s="22">
        <v>3860008.81225</v>
      </c>
      <c r="J525" s="22">
        <v>44349718.140000001</v>
      </c>
      <c r="K525" s="22">
        <v>805424.8</v>
      </c>
      <c r="L525" s="22">
        <v>10036093.560000001</v>
      </c>
      <c r="M525" s="22">
        <v>4792.1499999999996</v>
      </c>
      <c r="N525" s="22">
        <v>55417550.659999996</v>
      </c>
      <c r="O525" s="22">
        <v>51431600</v>
      </c>
      <c r="P525" s="22">
        <v>0</v>
      </c>
      <c r="Q525" s="22">
        <v>35569.9</v>
      </c>
      <c r="R525" s="22">
        <v>89060400</v>
      </c>
      <c r="S525" s="22">
        <v>0</v>
      </c>
      <c r="T525" s="22">
        <v>194042</v>
      </c>
      <c r="U525" s="22">
        <v>0</v>
      </c>
      <c r="V525" s="22">
        <v>16968.3</v>
      </c>
      <c r="W525" s="22">
        <v>20348413.66</v>
      </c>
      <c r="X525" s="22">
        <v>12310917.52</v>
      </c>
      <c r="Y525" s="22">
        <v>14682255.07</v>
      </c>
      <c r="Z525" s="22">
        <v>1324.58</v>
      </c>
      <c r="AA525" s="22">
        <v>5677909.1600000001</v>
      </c>
      <c r="AB525" s="22">
        <v>3926731.74</v>
      </c>
      <c r="AC525" s="22">
        <v>27763786.719999999</v>
      </c>
      <c r="AD525" s="22">
        <v>27145396.629999999</v>
      </c>
      <c r="AE525" s="22">
        <v>12329744.289999999</v>
      </c>
      <c r="AF525" s="22">
        <v>190.42</v>
      </c>
      <c r="AG525" s="22">
        <v>1582.62</v>
      </c>
      <c r="AH525" s="22">
        <v>1935.34</v>
      </c>
      <c r="AI525" s="22">
        <v>29725.439999999999</v>
      </c>
      <c r="AJ525" s="22">
        <v>9859.8799999999992</v>
      </c>
      <c r="AK525" s="22">
        <v>5772.06</v>
      </c>
      <c r="AL525" s="22">
        <v>1424.09</v>
      </c>
      <c r="AM525" s="22">
        <v>2845.15</v>
      </c>
      <c r="AN525" s="22">
        <v>9162.0889999999999</v>
      </c>
      <c r="AO525" s="22">
        <v>103.65</v>
      </c>
      <c r="AP525" s="22">
        <v>2438.96</v>
      </c>
      <c r="AQ525" s="22">
        <v>1460.5</v>
      </c>
    </row>
    <row r="526" spans="2:43" ht="13.5" x14ac:dyDescent="0.3">
      <c r="B526" s="32" t="s">
        <v>176</v>
      </c>
      <c r="C526" s="22">
        <v>106001</v>
      </c>
      <c r="D526" s="22">
        <v>0</v>
      </c>
      <c r="E526" s="22">
        <v>0</v>
      </c>
      <c r="F526" s="22">
        <v>1356.72</v>
      </c>
      <c r="G526" s="22">
        <v>0</v>
      </c>
      <c r="H526" s="22">
        <v>0</v>
      </c>
      <c r="I526" s="22">
        <v>0</v>
      </c>
      <c r="J526" s="22">
        <v>0</v>
      </c>
      <c r="K526" s="22">
        <v>0</v>
      </c>
      <c r="L526" s="22">
        <v>0</v>
      </c>
      <c r="M526" s="22">
        <v>0</v>
      </c>
      <c r="N526" s="22">
        <v>0</v>
      </c>
      <c r="O526" s="22">
        <v>0</v>
      </c>
      <c r="P526" s="22">
        <v>0</v>
      </c>
      <c r="Q526" s="22">
        <v>0</v>
      </c>
      <c r="R526" s="22">
        <v>0</v>
      </c>
      <c r="S526" s="22">
        <v>0</v>
      </c>
      <c r="T526" s="22">
        <v>0</v>
      </c>
      <c r="U526" s="22">
        <v>0</v>
      </c>
      <c r="V526" s="22">
        <v>0</v>
      </c>
      <c r="W526" s="22">
        <v>0</v>
      </c>
      <c r="X526" s="22">
        <v>0</v>
      </c>
      <c r="Y526" s="22">
        <v>0</v>
      </c>
      <c r="Z526" s="22">
        <v>0</v>
      </c>
      <c r="AA526" s="22">
        <v>0</v>
      </c>
      <c r="AB526" s="22">
        <v>0</v>
      </c>
      <c r="AC526" s="22">
        <v>0</v>
      </c>
      <c r="AD526" s="22">
        <v>0</v>
      </c>
      <c r="AE526" s="22">
        <v>0</v>
      </c>
      <c r="AF526" s="22">
        <v>0</v>
      </c>
      <c r="AG526" s="22">
        <v>0</v>
      </c>
      <c r="AH526" s="22">
        <v>0</v>
      </c>
      <c r="AI526" s="22">
        <v>0</v>
      </c>
      <c r="AJ526" s="22">
        <v>0</v>
      </c>
      <c r="AK526" s="22">
        <v>0</v>
      </c>
      <c r="AL526" s="22">
        <v>0</v>
      </c>
      <c r="AM526" s="22">
        <v>0</v>
      </c>
      <c r="AN526" s="22">
        <v>0</v>
      </c>
      <c r="AO526" s="22">
        <v>0</v>
      </c>
      <c r="AP526" s="22">
        <v>0</v>
      </c>
      <c r="AQ526" s="22">
        <v>0</v>
      </c>
    </row>
    <row r="527" spans="2:43" ht="13.5" x14ac:dyDescent="0.3">
      <c r="B527" s="32" t="s">
        <v>177</v>
      </c>
      <c r="C527" s="22">
        <v>1525.82665</v>
      </c>
      <c r="D527" s="22">
        <v>580000</v>
      </c>
      <c r="E527" s="22">
        <v>2500000</v>
      </c>
      <c r="F527" s="22">
        <v>4713681</v>
      </c>
      <c r="G527" s="22">
        <v>13862489.630000001</v>
      </c>
      <c r="H527" s="22">
        <v>0</v>
      </c>
      <c r="I527" s="22">
        <v>4452345.88</v>
      </c>
      <c r="J527" s="22">
        <v>1600000</v>
      </c>
      <c r="K527" s="22">
        <v>50000</v>
      </c>
      <c r="L527" s="22">
        <v>0</v>
      </c>
      <c r="M527" s="22">
        <v>0</v>
      </c>
      <c r="N527" s="22">
        <v>240000</v>
      </c>
      <c r="O527" s="22">
        <v>0</v>
      </c>
      <c r="P527" s="22">
        <v>50000</v>
      </c>
      <c r="Q527" s="22">
        <v>2300000</v>
      </c>
      <c r="R527" s="22">
        <v>0</v>
      </c>
      <c r="S527" s="22">
        <v>0</v>
      </c>
      <c r="T527" s="22">
        <v>0</v>
      </c>
      <c r="U527" s="22">
        <v>50000</v>
      </c>
      <c r="V527" s="22">
        <v>150000</v>
      </c>
      <c r="W527" s="22">
        <v>0</v>
      </c>
      <c r="X527" s="22">
        <v>1500000</v>
      </c>
      <c r="Y527" s="22">
        <v>1050000</v>
      </c>
      <c r="Z527" s="22">
        <v>350000</v>
      </c>
      <c r="AA527" s="22">
        <v>0</v>
      </c>
      <c r="AB527" s="22">
        <v>4800000</v>
      </c>
      <c r="AC527" s="22">
        <v>3500000</v>
      </c>
      <c r="AD527" s="22">
        <v>20253520</v>
      </c>
      <c r="AE527" s="22">
        <v>14150000</v>
      </c>
      <c r="AF527" s="22">
        <v>5951875.8600000003</v>
      </c>
      <c r="AG527" s="22">
        <v>60151742.560000002</v>
      </c>
      <c r="AH527" s="22">
        <v>4186438</v>
      </c>
      <c r="AI527" s="22">
        <v>26778602.5</v>
      </c>
      <c r="AJ527" s="22">
        <v>13150000</v>
      </c>
      <c r="AK527" s="22">
        <v>50475110</v>
      </c>
      <c r="AL527" s="22">
        <v>6388730</v>
      </c>
      <c r="AM527" s="22">
        <v>15259859.5</v>
      </c>
      <c r="AN527" s="22">
        <v>100000000</v>
      </c>
      <c r="AO527" s="22">
        <v>22500000</v>
      </c>
      <c r="AP527" s="22">
        <v>0</v>
      </c>
      <c r="AQ527" s="22">
        <v>0</v>
      </c>
    </row>
    <row r="528" spans="2:43" ht="13.5" x14ac:dyDescent="0.3">
      <c r="B528" s="32" t="s">
        <v>178</v>
      </c>
      <c r="C528" s="22">
        <v>70000</v>
      </c>
      <c r="D528" s="22">
        <v>213255</v>
      </c>
      <c r="E528" s="22">
        <v>9347484.4399999995</v>
      </c>
      <c r="F528" s="22">
        <v>1548520.19</v>
      </c>
      <c r="G528" s="22">
        <v>550799.44999999995</v>
      </c>
      <c r="H528" s="22">
        <v>4451773.7</v>
      </c>
      <c r="I528" s="22">
        <v>3212921</v>
      </c>
      <c r="J528" s="22">
        <v>2481164.15</v>
      </c>
      <c r="K528" s="22">
        <v>0</v>
      </c>
      <c r="L528" s="22">
        <v>0</v>
      </c>
      <c r="M528" s="22">
        <v>0</v>
      </c>
      <c r="N528" s="22">
        <v>0</v>
      </c>
      <c r="O528" s="22">
        <v>2345530</v>
      </c>
      <c r="P528" s="22">
        <v>0</v>
      </c>
      <c r="Q528" s="22">
        <v>0</v>
      </c>
      <c r="R528" s="22">
        <v>30000</v>
      </c>
      <c r="S528" s="22">
        <v>30000</v>
      </c>
      <c r="T528" s="22">
        <v>30000</v>
      </c>
      <c r="U528" s="22">
        <v>1360000</v>
      </c>
      <c r="V528" s="22">
        <v>625000</v>
      </c>
      <c r="W528" s="22">
        <v>0</v>
      </c>
      <c r="X528" s="22">
        <v>50000</v>
      </c>
      <c r="Y528" s="22">
        <v>100000</v>
      </c>
      <c r="Z528" s="22">
        <v>0</v>
      </c>
      <c r="AA528" s="22">
        <v>500000</v>
      </c>
      <c r="AB528" s="22">
        <v>50000</v>
      </c>
      <c r="AC528" s="22">
        <v>200000</v>
      </c>
      <c r="AD528" s="22">
        <v>0</v>
      </c>
      <c r="AE528" s="22">
        <v>200000</v>
      </c>
      <c r="AF528" s="22">
        <v>0</v>
      </c>
      <c r="AG528" s="22">
        <v>1920000</v>
      </c>
      <c r="AH528" s="22">
        <v>1388000</v>
      </c>
      <c r="AI528" s="22">
        <v>0</v>
      </c>
      <c r="AJ528" s="22">
        <v>0</v>
      </c>
      <c r="AK528" s="22">
        <v>0</v>
      </c>
      <c r="AL528" s="22">
        <v>250000</v>
      </c>
      <c r="AM528" s="22">
        <v>0</v>
      </c>
      <c r="AN528" s="22">
        <v>11000</v>
      </c>
      <c r="AO528" s="22">
        <v>586886.19999999995</v>
      </c>
      <c r="AP528" s="22">
        <v>1489938.24</v>
      </c>
      <c r="AQ528" s="22">
        <v>22661.23</v>
      </c>
    </row>
    <row r="529" spans="2:43" ht="13.5" x14ac:dyDescent="0.3">
      <c r="B529" s="32" t="s">
        <v>179</v>
      </c>
      <c r="C529" s="22">
        <v>0</v>
      </c>
      <c r="D529" s="22">
        <v>0</v>
      </c>
      <c r="E529" s="22">
        <v>0</v>
      </c>
      <c r="F529" s="22">
        <v>0</v>
      </c>
      <c r="G529" s="22">
        <v>0</v>
      </c>
      <c r="H529" s="22">
        <v>0</v>
      </c>
      <c r="I529" s="22">
        <v>0</v>
      </c>
      <c r="J529" s="22">
        <v>0</v>
      </c>
      <c r="K529" s="22">
        <v>0</v>
      </c>
      <c r="L529" s="22">
        <v>0</v>
      </c>
      <c r="M529" s="22">
        <v>0</v>
      </c>
      <c r="N529" s="22">
        <v>0</v>
      </c>
      <c r="O529" s="22">
        <v>0</v>
      </c>
      <c r="P529" s="22">
        <v>0</v>
      </c>
      <c r="Q529" s="22">
        <v>0</v>
      </c>
      <c r="R529" s="22">
        <v>0</v>
      </c>
      <c r="S529" s="22">
        <v>0</v>
      </c>
      <c r="T529" s="22">
        <v>0</v>
      </c>
      <c r="U529" s="22">
        <v>0</v>
      </c>
      <c r="V529" s="22">
        <v>0</v>
      </c>
      <c r="W529" s="22">
        <v>0</v>
      </c>
      <c r="X529" s="22">
        <v>0</v>
      </c>
      <c r="Y529" s="22">
        <v>0</v>
      </c>
      <c r="Z529" s="22">
        <v>0</v>
      </c>
      <c r="AA529" s="22">
        <v>0</v>
      </c>
      <c r="AB529" s="22">
        <v>0</v>
      </c>
      <c r="AC529" s="22">
        <v>0</v>
      </c>
      <c r="AD529" s="22">
        <v>0</v>
      </c>
      <c r="AE529" s="22">
        <v>0</v>
      </c>
      <c r="AF529" s="22">
        <v>0</v>
      </c>
      <c r="AG529" s="22">
        <v>0</v>
      </c>
      <c r="AH529" s="22">
        <v>0</v>
      </c>
      <c r="AI529" s="22">
        <v>0</v>
      </c>
      <c r="AJ529" s="22">
        <v>0</v>
      </c>
      <c r="AK529" s="22">
        <v>0</v>
      </c>
      <c r="AL529" s="22">
        <v>0</v>
      </c>
      <c r="AM529" s="22">
        <v>0</v>
      </c>
      <c r="AN529" s="22">
        <v>0</v>
      </c>
      <c r="AO529" s="22">
        <v>0</v>
      </c>
      <c r="AP529" s="22">
        <v>0</v>
      </c>
      <c r="AQ529" s="22">
        <v>0</v>
      </c>
    </row>
    <row r="530" spans="2:43" ht="14" thickBot="1" x14ac:dyDescent="0.35">
      <c r="B530" s="32" t="s">
        <v>180</v>
      </c>
      <c r="C530" s="22">
        <v>37000000</v>
      </c>
      <c r="D530" s="22">
        <v>22032.465</v>
      </c>
      <c r="E530" s="22">
        <v>0</v>
      </c>
      <c r="F530" s="22">
        <v>39610335.429499999</v>
      </c>
      <c r="G530" s="22">
        <v>50116164.379999995</v>
      </c>
      <c r="H530" s="22">
        <v>0</v>
      </c>
      <c r="I530" s="22">
        <v>0</v>
      </c>
      <c r="J530" s="22">
        <v>51048447.928000003</v>
      </c>
      <c r="K530" s="22">
        <v>0</v>
      </c>
      <c r="L530" s="22">
        <v>0</v>
      </c>
      <c r="M530" s="22">
        <v>0</v>
      </c>
      <c r="N530" s="22">
        <v>0</v>
      </c>
      <c r="O530" s="22">
        <v>62070600</v>
      </c>
      <c r="P530" s="22">
        <v>0</v>
      </c>
      <c r="Q530" s="22">
        <v>0</v>
      </c>
      <c r="R530" s="22">
        <v>18368.2</v>
      </c>
      <c r="S530" s="22">
        <v>0</v>
      </c>
      <c r="T530" s="22">
        <v>0</v>
      </c>
      <c r="U530" s="22">
        <v>0</v>
      </c>
      <c r="V530" s="22">
        <v>0</v>
      </c>
      <c r="W530" s="22">
        <v>0</v>
      </c>
      <c r="X530" s="22">
        <v>0</v>
      </c>
      <c r="Y530" s="22">
        <v>0</v>
      </c>
      <c r="Z530" s="22">
        <v>40000000</v>
      </c>
      <c r="AA530" s="22">
        <v>0</v>
      </c>
      <c r="AB530" s="22">
        <v>0</v>
      </c>
      <c r="AC530" s="22">
        <v>0</v>
      </c>
      <c r="AD530" s="22">
        <v>0</v>
      </c>
      <c r="AE530" s="22">
        <v>0</v>
      </c>
      <c r="AF530" s="22">
        <v>0</v>
      </c>
      <c r="AG530" s="22">
        <v>0</v>
      </c>
      <c r="AH530" s="22">
        <v>0</v>
      </c>
      <c r="AI530" s="22">
        <v>0</v>
      </c>
      <c r="AJ530" s="22">
        <v>0</v>
      </c>
      <c r="AK530" s="22">
        <v>0</v>
      </c>
      <c r="AL530" s="22">
        <v>0</v>
      </c>
      <c r="AM530" s="22">
        <v>0</v>
      </c>
      <c r="AN530" s="22">
        <v>0</v>
      </c>
      <c r="AO530" s="22">
        <v>0</v>
      </c>
      <c r="AP530" s="22">
        <v>0</v>
      </c>
      <c r="AQ530" s="22">
        <v>0</v>
      </c>
    </row>
    <row r="531" spans="2:43" ht="14" thickBot="1" x14ac:dyDescent="0.35">
      <c r="B531" s="30" t="s">
        <v>103</v>
      </c>
      <c r="C531" s="24">
        <v>40518789.526650004</v>
      </c>
      <c r="D531" s="24">
        <v>3519097.8149999999</v>
      </c>
      <c r="E531" s="24">
        <v>17334226.869999997</v>
      </c>
      <c r="F531" s="24">
        <v>47633023.439499997</v>
      </c>
      <c r="G531" s="24">
        <v>68390517.400000006</v>
      </c>
      <c r="H531" s="24">
        <v>21546186.920499999</v>
      </c>
      <c r="I531" s="24">
        <v>11525275.69225</v>
      </c>
      <c r="J531" s="24">
        <v>99479330.217999995</v>
      </c>
      <c r="K531" s="24">
        <f t="shared" ref="K531:P531" si="122">SUM(K524:K530)</f>
        <v>855424.8</v>
      </c>
      <c r="L531" s="24">
        <f t="shared" si="122"/>
        <v>10036093.560000001</v>
      </c>
      <c r="M531" s="24">
        <f t="shared" si="122"/>
        <v>71808792.150000006</v>
      </c>
      <c r="N531" s="24">
        <f t="shared" si="122"/>
        <v>55657550.659999996</v>
      </c>
      <c r="O531" s="24">
        <f t="shared" si="122"/>
        <v>115847730</v>
      </c>
      <c r="P531" s="24">
        <f t="shared" si="122"/>
        <v>50000</v>
      </c>
      <c r="Q531" s="24">
        <f t="shared" ref="Q531:R531" si="123">SUM(Q524:Q530)</f>
        <v>2335569.9</v>
      </c>
      <c r="R531" s="24">
        <f t="shared" si="123"/>
        <v>89108768.200000003</v>
      </c>
      <c r="S531" s="24">
        <v>30000</v>
      </c>
      <c r="T531" s="24">
        <f t="shared" ref="T531:Y531" si="124">SUM(T524:T530)</f>
        <v>224042</v>
      </c>
      <c r="U531" s="24">
        <f t="shared" si="124"/>
        <v>1410000</v>
      </c>
      <c r="V531" s="24">
        <f t="shared" si="124"/>
        <v>791968.3</v>
      </c>
      <c r="W531" s="24">
        <f t="shared" si="124"/>
        <v>20348413.66</v>
      </c>
      <c r="X531" s="24">
        <f t="shared" si="124"/>
        <v>13860917.52</v>
      </c>
      <c r="Y531" s="24">
        <f t="shared" si="124"/>
        <v>15832255.07</v>
      </c>
      <c r="Z531" s="24">
        <v>40351324.579999998</v>
      </c>
      <c r="AA531" s="24">
        <v>6177909.1600000001</v>
      </c>
      <c r="AB531" s="24">
        <v>8776731.7400000002</v>
      </c>
      <c r="AC531" s="24">
        <v>31463786.719999999</v>
      </c>
      <c r="AD531" s="24">
        <v>47398916.630000003</v>
      </c>
      <c r="AE531" s="24">
        <v>26679744.289999999</v>
      </c>
      <c r="AF531" s="24">
        <v>5952066.2800000003</v>
      </c>
      <c r="AG531" s="24">
        <v>62073325.18</v>
      </c>
      <c r="AH531" s="24">
        <v>5576373.3399999999</v>
      </c>
      <c r="AI531" s="24">
        <v>26808327.940000001</v>
      </c>
      <c r="AJ531" s="24">
        <v>13159859.880000001</v>
      </c>
      <c r="AK531" s="24">
        <v>50480882.060000002</v>
      </c>
      <c r="AL531" s="90">
        <v>6640154.0899999999</v>
      </c>
      <c r="AM531" s="24">
        <v>15262704.65</v>
      </c>
      <c r="AN531" s="24">
        <v>100020162.089</v>
      </c>
      <c r="AO531" s="24">
        <v>23086989.849999998</v>
      </c>
      <c r="AP531" s="24">
        <v>1492377.2</v>
      </c>
      <c r="AQ531" s="24">
        <v>24121.73</v>
      </c>
    </row>
    <row r="535" spans="2:43" ht="14" thickBot="1" x14ac:dyDescent="0.3">
      <c r="B535" s="25" t="s">
        <v>181</v>
      </c>
    </row>
    <row r="536" spans="2:43" ht="14" thickBot="1" x14ac:dyDescent="0.35">
      <c r="B536" s="30"/>
      <c r="C536" s="27" t="s">
        <v>19</v>
      </c>
      <c r="D536" s="27" t="s">
        <v>20</v>
      </c>
      <c r="E536" s="27" t="s">
        <v>51</v>
      </c>
      <c r="F536" s="27" t="s">
        <v>52</v>
      </c>
      <c r="G536" s="27" t="s">
        <v>53</v>
      </c>
      <c r="H536" s="27" t="s">
        <v>54</v>
      </c>
      <c r="I536" s="27" t="s">
        <v>55</v>
      </c>
      <c r="J536" s="27" t="s">
        <v>56</v>
      </c>
      <c r="K536" s="31" t="s">
        <v>27</v>
      </c>
      <c r="L536" s="31" t="s">
        <v>28</v>
      </c>
      <c r="M536" s="31" t="s">
        <v>29</v>
      </c>
      <c r="N536" s="31" t="s">
        <v>30</v>
      </c>
      <c r="O536" s="31" t="s">
        <v>31</v>
      </c>
      <c r="P536" s="31" t="s">
        <v>32</v>
      </c>
      <c r="Q536" s="31" t="s">
        <v>33</v>
      </c>
      <c r="R536" s="31" t="s">
        <v>34</v>
      </c>
      <c r="S536" s="31" t="s">
        <v>35</v>
      </c>
      <c r="T536" s="31" t="s">
        <v>36</v>
      </c>
      <c r="U536" s="20" t="s">
        <v>37</v>
      </c>
      <c r="V536" s="20" t="s">
        <v>38</v>
      </c>
      <c r="W536" s="20" t="s">
        <v>39</v>
      </c>
      <c r="X536" s="20" t="s">
        <v>40</v>
      </c>
      <c r="Y536" s="20" t="s">
        <v>41</v>
      </c>
      <c r="Z536" s="20" t="s">
        <v>42</v>
      </c>
      <c r="AA536" s="20" t="s">
        <v>234</v>
      </c>
      <c r="AB536" s="20" t="s">
        <v>235</v>
      </c>
      <c r="AC536" s="20" t="s">
        <v>236</v>
      </c>
      <c r="AD536" s="20" t="s">
        <v>237</v>
      </c>
      <c r="AE536" s="20" t="s">
        <v>238</v>
      </c>
      <c r="AF536" s="20" t="s">
        <v>239</v>
      </c>
      <c r="AG536" s="20" t="s">
        <v>279</v>
      </c>
      <c r="AH536" s="20" t="s">
        <v>280</v>
      </c>
      <c r="AI536" s="20" t="s">
        <v>281</v>
      </c>
      <c r="AJ536" s="20" t="s">
        <v>282</v>
      </c>
      <c r="AK536" s="20" t="s">
        <v>283</v>
      </c>
      <c r="AL536" s="20" t="s">
        <v>284</v>
      </c>
      <c r="AM536" s="20" t="s">
        <v>286</v>
      </c>
      <c r="AN536" s="20" t="s">
        <v>287</v>
      </c>
      <c r="AO536" s="20" t="s">
        <v>288</v>
      </c>
      <c r="AP536" s="20" t="s">
        <v>293</v>
      </c>
      <c r="AQ536" s="20" t="s">
        <v>296</v>
      </c>
    </row>
    <row r="537" spans="2:43" ht="13.5" x14ac:dyDescent="0.3">
      <c r="B537" s="32" t="s">
        <v>174</v>
      </c>
      <c r="C537" s="22">
        <v>0</v>
      </c>
      <c r="D537" s="22">
        <v>0</v>
      </c>
      <c r="E537" s="22">
        <v>0</v>
      </c>
      <c r="F537" s="22">
        <v>0</v>
      </c>
      <c r="G537" s="22">
        <v>0</v>
      </c>
      <c r="H537" s="22">
        <v>0</v>
      </c>
      <c r="I537" s="22">
        <v>0</v>
      </c>
      <c r="J537" s="22">
        <v>0</v>
      </c>
      <c r="K537" s="22">
        <v>0</v>
      </c>
      <c r="L537" s="22">
        <v>0</v>
      </c>
      <c r="M537" s="22">
        <v>1</v>
      </c>
      <c r="N537" s="22">
        <v>0</v>
      </c>
      <c r="O537" s="22">
        <v>0</v>
      </c>
      <c r="P537" s="22">
        <v>0</v>
      </c>
      <c r="Q537" s="22">
        <v>0</v>
      </c>
      <c r="R537" s="22">
        <v>0</v>
      </c>
      <c r="S537" s="22">
        <v>0</v>
      </c>
      <c r="T537" s="22">
        <v>0</v>
      </c>
      <c r="U537" s="22">
        <v>0</v>
      </c>
      <c r="V537" s="22">
        <v>0</v>
      </c>
      <c r="W537" s="22">
        <v>0</v>
      </c>
      <c r="X537" s="22">
        <v>0</v>
      </c>
      <c r="Y537" s="22">
        <v>0</v>
      </c>
      <c r="Z537" s="22">
        <v>0</v>
      </c>
      <c r="AA537" s="22">
        <v>0</v>
      </c>
      <c r="AB537" s="22">
        <v>0</v>
      </c>
      <c r="AC537" s="22">
        <v>0</v>
      </c>
      <c r="AD537" s="22">
        <v>0</v>
      </c>
      <c r="AE537" s="22">
        <v>0</v>
      </c>
      <c r="AF537" s="22">
        <v>0</v>
      </c>
      <c r="AG537" s="22">
        <v>0</v>
      </c>
      <c r="AH537" s="22">
        <v>0</v>
      </c>
      <c r="AI537" s="22">
        <v>0</v>
      </c>
      <c r="AJ537" s="22">
        <v>0</v>
      </c>
      <c r="AK537" s="22">
        <v>0</v>
      </c>
      <c r="AL537" s="22">
        <v>0</v>
      </c>
      <c r="AM537" s="22">
        <v>0</v>
      </c>
      <c r="AN537" s="22">
        <v>0</v>
      </c>
      <c r="AO537" s="22">
        <v>0</v>
      </c>
      <c r="AP537" s="22">
        <v>0</v>
      </c>
      <c r="AQ537" s="22">
        <v>0</v>
      </c>
    </row>
    <row r="538" spans="2:43" ht="14.5" x14ac:dyDescent="0.35">
      <c r="B538" s="32" t="s">
        <v>175</v>
      </c>
      <c r="C538" s="22">
        <v>153</v>
      </c>
      <c r="D538" s="22">
        <v>148</v>
      </c>
      <c r="E538" s="22">
        <v>171</v>
      </c>
      <c r="F538" s="22">
        <v>161</v>
      </c>
      <c r="G538" s="22">
        <v>152</v>
      </c>
      <c r="H538" s="22">
        <v>5</v>
      </c>
      <c r="I538" s="22">
        <v>8</v>
      </c>
      <c r="J538" s="22">
        <v>38</v>
      </c>
      <c r="K538" s="37">
        <v>7</v>
      </c>
      <c r="L538" s="37">
        <v>5</v>
      </c>
      <c r="M538" s="37">
        <v>1</v>
      </c>
      <c r="N538" s="37">
        <v>17</v>
      </c>
      <c r="O538" s="22">
        <v>4</v>
      </c>
      <c r="P538" s="22">
        <v>0</v>
      </c>
      <c r="Q538" s="22">
        <v>1</v>
      </c>
      <c r="R538" s="22">
        <v>3</v>
      </c>
      <c r="S538" s="22">
        <v>0</v>
      </c>
      <c r="T538" s="22">
        <v>4</v>
      </c>
      <c r="U538" s="22">
        <v>0</v>
      </c>
      <c r="V538" s="22">
        <v>4</v>
      </c>
      <c r="W538" s="22">
        <v>12</v>
      </c>
      <c r="X538" s="22">
        <v>5</v>
      </c>
      <c r="Y538" s="22">
        <v>5</v>
      </c>
      <c r="Z538" s="22">
        <v>3</v>
      </c>
      <c r="AA538" s="22">
        <v>6</v>
      </c>
      <c r="AB538" s="22">
        <v>6</v>
      </c>
      <c r="AC538" s="22">
        <v>2</v>
      </c>
      <c r="AD538" s="22">
        <v>3</v>
      </c>
      <c r="AE538" s="22">
        <v>10</v>
      </c>
      <c r="AF538" s="22">
        <v>3</v>
      </c>
      <c r="AG538" s="22">
        <v>6</v>
      </c>
      <c r="AH538" s="22">
        <v>3</v>
      </c>
      <c r="AI538" s="22">
        <v>4</v>
      </c>
      <c r="AJ538" s="22">
        <v>16</v>
      </c>
      <c r="AK538" s="22">
        <v>4</v>
      </c>
      <c r="AL538" s="22">
        <v>2</v>
      </c>
      <c r="AM538" s="22">
        <v>5</v>
      </c>
      <c r="AN538" s="22">
        <v>11</v>
      </c>
      <c r="AO538" s="22">
        <v>3</v>
      </c>
      <c r="AP538" s="22">
        <v>5</v>
      </c>
      <c r="AQ538" s="22">
        <v>6</v>
      </c>
    </row>
    <row r="539" spans="2:43" ht="13.5" x14ac:dyDescent="0.3">
      <c r="B539" s="32" t="s">
        <v>176</v>
      </c>
      <c r="C539" s="22">
        <v>2</v>
      </c>
      <c r="D539" s="22">
        <v>0</v>
      </c>
      <c r="E539" s="22">
        <v>0</v>
      </c>
      <c r="F539" s="22">
        <v>1</v>
      </c>
      <c r="G539" s="22">
        <v>0</v>
      </c>
      <c r="H539" s="22">
        <v>0</v>
      </c>
      <c r="I539" s="22">
        <v>0</v>
      </c>
      <c r="J539" s="22">
        <v>0</v>
      </c>
      <c r="K539" s="22">
        <v>0</v>
      </c>
      <c r="L539" s="22">
        <v>0</v>
      </c>
      <c r="M539" s="22">
        <v>0</v>
      </c>
      <c r="N539" s="22">
        <v>0</v>
      </c>
      <c r="O539" s="22">
        <v>0</v>
      </c>
      <c r="P539" s="22">
        <v>0</v>
      </c>
      <c r="Q539" s="22">
        <v>0</v>
      </c>
      <c r="R539" s="22">
        <v>0</v>
      </c>
      <c r="S539" s="22">
        <v>0</v>
      </c>
      <c r="T539" s="22">
        <v>0</v>
      </c>
      <c r="U539" s="22">
        <v>0</v>
      </c>
      <c r="V539" s="22">
        <v>0</v>
      </c>
      <c r="W539" s="22">
        <v>0</v>
      </c>
      <c r="X539" s="22">
        <v>0</v>
      </c>
      <c r="Y539" s="22">
        <v>0</v>
      </c>
      <c r="Z539" s="22">
        <v>0</v>
      </c>
      <c r="AA539" s="22">
        <v>0</v>
      </c>
      <c r="AB539" s="22">
        <v>0</v>
      </c>
      <c r="AC539" s="22">
        <v>0</v>
      </c>
      <c r="AD539" s="22">
        <v>0</v>
      </c>
      <c r="AE539" s="22">
        <v>0</v>
      </c>
      <c r="AF539" s="22">
        <v>0</v>
      </c>
      <c r="AG539" s="22">
        <v>0</v>
      </c>
      <c r="AH539" s="22">
        <v>0</v>
      </c>
      <c r="AI539" s="22">
        <v>0</v>
      </c>
      <c r="AJ539" s="22">
        <v>0</v>
      </c>
      <c r="AK539" s="22">
        <v>0</v>
      </c>
      <c r="AL539" s="22">
        <v>0</v>
      </c>
      <c r="AM539" s="22">
        <v>0</v>
      </c>
      <c r="AN539" s="22">
        <v>0</v>
      </c>
      <c r="AO539" s="22">
        <v>0</v>
      </c>
      <c r="AP539" s="22">
        <v>0</v>
      </c>
      <c r="AQ539" s="22">
        <v>0</v>
      </c>
    </row>
    <row r="540" spans="2:43" ht="13.5" x14ac:dyDescent="0.3">
      <c r="B540" s="32" t="s">
        <v>177</v>
      </c>
      <c r="C540" s="22">
        <v>3</v>
      </c>
      <c r="D540" s="22">
        <v>3</v>
      </c>
      <c r="E540" s="22">
        <v>2</v>
      </c>
      <c r="F540" s="22">
        <v>6</v>
      </c>
      <c r="G540" s="22">
        <v>6</v>
      </c>
      <c r="H540" s="22">
        <v>0</v>
      </c>
      <c r="I540" s="22">
        <v>4</v>
      </c>
      <c r="J540" s="22">
        <v>2</v>
      </c>
      <c r="K540" s="22">
        <v>1</v>
      </c>
      <c r="L540" s="22">
        <v>0</v>
      </c>
      <c r="M540" s="22">
        <v>0</v>
      </c>
      <c r="N540" s="22">
        <v>3</v>
      </c>
      <c r="O540" s="22">
        <v>0</v>
      </c>
      <c r="P540" s="22">
        <v>1</v>
      </c>
      <c r="Q540" s="22">
        <v>2</v>
      </c>
      <c r="R540" s="22">
        <v>0</v>
      </c>
      <c r="S540" s="22">
        <v>0</v>
      </c>
      <c r="T540" s="22">
        <v>0</v>
      </c>
      <c r="U540" s="22">
        <v>1</v>
      </c>
      <c r="V540" s="22">
        <v>1</v>
      </c>
      <c r="W540" s="22">
        <v>0</v>
      </c>
      <c r="X540" s="22">
        <v>1</v>
      </c>
      <c r="Y540" s="22">
        <v>2</v>
      </c>
      <c r="Z540" s="22">
        <v>2</v>
      </c>
      <c r="AA540" s="22">
        <v>0</v>
      </c>
      <c r="AB540" s="22">
        <v>1</v>
      </c>
      <c r="AC540" s="22">
        <v>1</v>
      </c>
      <c r="AD540" s="22">
        <v>1</v>
      </c>
      <c r="AE540" s="22">
        <v>2</v>
      </c>
      <c r="AF540" s="22">
        <v>2</v>
      </c>
      <c r="AG540" s="22">
        <v>2</v>
      </c>
      <c r="AH540" s="22">
        <v>3</v>
      </c>
      <c r="AI540" s="22">
        <v>5</v>
      </c>
      <c r="AJ540" s="22">
        <v>2</v>
      </c>
      <c r="AK540" s="22">
        <v>3</v>
      </c>
      <c r="AL540" s="22">
        <v>2</v>
      </c>
      <c r="AM540" s="22">
        <v>2</v>
      </c>
      <c r="AN540" s="22">
        <v>1</v>
      </c>
      <c r="AO540" s="22">
        <v>1</v>
      </c>
      <c r="AP540" s="22">
        <v>0</v>
      </c>
      <c r="AQ540" s="22">
        <v>0</v>
      </c>
    </row>
    <row r="541" spans="2:43" ht="13.5" x14ac:dyDescent="0.3">
      <c r="B541" s="32" t="s">
        <v>178</v>
      </c>
      <c r="C541" s="22">
        <v>1</v>
      </c>
      <c r="D541" s="22">
        <v>7</v>
      </c>
      <c r="E541" s="22">
        <v>8</v>
      </c>
      <c r="F541" s="22">
        <v>14</v>
      </c>
      <c r="G541" s="22">
        <v>3</v>
      </c>
      <c r="H541" s="22">
        <v>57</v>
      </c>
      <c r="I541" s="22">
        <v>11</v>
      </c>
      <c r="J541" s="22">
        <v>12</v>
      </c>
      <c r="K541" s="22">
        <v>0</v>
      </c>
      <c r="L541" s="22">
        <v>0</v>
      </c>
      <c r="M541" s="22">
        <v>0</v>
      </c>
      <c r="N541" s="22">
        <v>0</v>
      </c>
      <c r="O541" s="22">
        <v>2</v>
      </c>
      <c r="P541" s="22">
        <v>0</v>
      </c>
      <c r="Q541" s="22">
        <v>0</v>
      </c>
      <c r="R541" s="22">
        <v>1</v>
      </c>
      <c r="S541" s="22">
        <v>1</v>
      </c>
      <c r="T541" s="22">
        <v>1</v>
      </c>
      <c r="U541" s="22">
        <v>8</v>
      </c>
      <c r="V541" s="22">
        <v>2</v>
      </c>
      <c r="W541" s="22">
        <v>0</v>
      </c>
      <c r="X541" s="22">
        <v>1</v>
      </c>
      <c r="Y541" s="22">
        <v>1</v>
      </c>
      <c r="Z541" s="22">
        <v>0</v>
      </c>
      <c r="AA541" s="22">
        <v>1</v>
      </c>
      <c r="AB541" s="22">
        <v>1</v>
      </c>
      <c r="AC541" s="22">
        <v>1</v>
      </c>
      <c r="AD541" s="22">
        <v>0</v>
      </c>
      <c r="AE541" s="22">
        <v>1</v>
      </c>
      <c r="AF541" s="22">
        <v>0</v>
      </c>
      <c r="AG541" s="22">
        <v>1</v>
      </c>
      <c r="AH541" s="22">
        <v>4</v>
      </c>
      <c r="AI541" s="22">
        <v>0</v>
      </c>
      <c r="AJ541" s="22">
        <v>0</v>
      </c>
      <c r="AK541" s="22">
        <v>0</v>
      </c>
      <c r="AL541" s="22">
        <v>2</v>
      </c>
      <c r="AM541" s="22">
        <v>0</v>
      </c>
      <c r="AN541" s="22">
        <v>1</v>
      </c>
      <c r="AO541" s="22">
        <v>1</v>
      </c>
      <c r="AP541" s="22">
        <v>1</v>
      </c>
      <c r="AQ541" s="22">
        <v>2</v>
      </c>
    </row>
    <row r="542" spans="2:43" ht="13.5" x14ac:dyDescent="0.3">
      <c r="B542" s="32" t="s">
        <v>179</v>
      </c>
      <c r="C542" s="22">
        <v>0</v>
      </c>
      <c r="D542" s="22">
        <v>0</v>
      </c>
      <c r="E542" s="22">
        <v>0</v>
      </c>
      <c r="F542" s="22">
        <v>0</v>
      </c>
      <c r="G542" s="22">
        <v>0</v>
      </c>
      <c r="H542" s="22">
        <v>0</v>
      </c>
      <c r="I542" s="22">
        <v>0</v>
      </c>
      <c r="J542" s="22">
        <v>0</v>
      </c>
      <c r="K542" s="22">
        <v>0</v>
      </c>
      <c r="L542" s="22">
        <v>0</v>
      </c>
      <c r="M542" s="22">
        <v>0</v>
      </c>
      <c r="N542" s="22">
        <v>0</v>
      </c>
      <c r="O542" s="22">
        <v>0</v>
      </c>
      <c r="P542" s="22">
        <v>0</v>
      </c>
      <c r="Q542" s="22">
        <v>0</v>
      </c>
      <c r="R542" s="22">
        <v>0</v>
      </c>
      <c r="S542" s="22">
        <v>0</v>
      </c>
      <c r="T542" s="22">
        <v>0</v>
      </c>
      <c r="U542" s="22">
        <v>0</v>
      </c>
      <c r="V542" s="22">
        <v>0</v>
      </c>
      <c r="W542" s="22">
        <v>0</v>
      </c>
      <c r="X542" s="22">
        <v>0</v>
      </c>
      <c r="Y542" s="22">
        <v>0</v>
      </c>
      <c r="Z542" s="22">
        <v>0</v>
      </c>
      <c r="AA542" s="22">
        <v>0</v>
      </c>
      <c r="AB542" s="22">
        <v>0</v>
      </c>
      <c r="AC542" s="22">
        <v>0</v>
      </c>
      <c r="AD542" s="22">
        <v>0</v>
      </c>
      <c r="AE542" s="22">
        <v>0</v>
      </c>
      <c r="AF542" s="22">
        <v>0</v>
      </c>
      <c r="AG542" s="22">
        <v>0</v>
      </c>
      <c r="AH542" s="22">
        <v>0</v>
      </c>
      <c r="AI542" s="22">
        <v>0</v>
      </c>
      <c r="AJ542" s="22">
        <v>0</v>
      </c>
      <c r="AK542" s="22">
        <v>0</v>
      </c>
      <c r="AL542" s="22">
        <v>0</v>
      </c>
      <c r="AM542" s="22">
        <v>0</v>
      </c>
      <c r="AN542" s="22">
        <v>0</v>
      </c>
      <c r="AO542" s="22">
        <v>0</v>
      </c>
      <c r="AP542" s="22">
        <v>0</v>
      </c>
      <c r="AQ542" s="22">
        <v>0</v>
      </c>
    </row>
    <row r="543" spans="2:43" ht="14" thickBot="1" x14ac:dyDescent="0.35">
      <c r="B543" s="32" t="s">
        <v>180</v>
      </c>
      <c r="C543" s="22">
        <v>1</v>
      </c>
      <c r="D543" s="22">
        <v>1</v>
      </c>
      <c r="E543" s="22">
        <v>0</v>
      </c>
      <c r="F543" s="22">
        <v>4</v>
      </c>
      <c r="G543" s="22">
        <v>2</v>
      </c>
      <c r="H543" s="22">
        <v>0</v>
      </c>
      <c r="I543" s="22">
        <v>0</v>
      </c>
      <c r="J543" s="22">
        <v>1</v>
      </c>
      <c r="K543" s="22">
        <v>0</v>
      </c>
      <c r="L543" s="22">
        <v>0</v>
      </c>
      <c r="M543" s="22">
        <v>0</v>
      </c>
      <c r="N543" s="22">
        <v>0</v>
      </c>
      <c r="O543" s="22">
        <v>1</v>
      </c>
      <c r="P543" s="22">
        <v>0</v>
      </c>
      <c r="Q543" s="22">
        <v>0</v>
      </c>
      <c r="R543" s="22">
        <v>1</v>
      </c>
      <c r="S543" s="22">
        <v>0</v>
      </c>
      <c r="T543" s="22">
        <v>0</v>
      </c>
      <c r="U543" s="22">
        <v>0</v>
      </c>
      <c r="V543" s="22">
        <v>0</v>
      </c>
      <c r="W543" s="22">
        <v>0</v>
      </c>
      <c r="X543" s="22">
        <v>0</v>
      </c>
      <c r="Y543" s="22">
        <v>0</v>
      </c>
      <c r="Z543" s="22">
        <v>2</v>
      </c>
      <c r="AA543" s="22">
        <v>0</v>
      </c>
      <c r="AB543" s="22">
        <v>0</v>
      </c>
      <c r="AC543" s="22">
        <v>0</v>
      </c>
      <c r="AD543" s="22">
        <v>0</v>
      </c>
      <c r="AE543" s="22">
        <v>0</v>
      </c>
      <c r="AF543" s="22">
        <v>0</v>
      </c>
      <c r="AG543" s="22">
        <v>0</v>
      </c>
      <c r="AH543" s="22">
        <v>0</v>
      </c>
      <c r="AI543" s="22">
        <v>0</v>
      </c>
      <c r="AJ543" s="22">
        <v>0</v>
      </c>
      <c r="AK543" s="22">
        <v>0</v>
      </c>
      <c r="AL543" s="22">
        <v>0</v>
      </c>
      <c r="AM543" s="22">
        <v>0</v>
      </c>
      <c r="AN543" s="22">
        <v>0</v>
      </c>
      <c r="AO543" s="22">
        <v>0</v>
      </c>
      <c r="AP543" s="22">
        <v>0</v>
      </c>
      <c r="AQ543" s="22">
        <v>0</v>
      </c>
    </row>
    <row r="544" spans="2:43" ht="14" thickBot="1" x14ac:dyDescent="0.35">
      <c r="B544" s="30" t="s">
        <v>106</v>
      </c>
      <c r="C544" s="24">
        <v>160</v>
      </c>
      <c r="D544" s="24">
        <v>159</v>
      </c>
      <c r="E544" s="24">
        <v>181</v>
      </c>
      <c r="F544" s="24">
        <v>186</v>
      </c>
      <c r="G544" s="24">
        <v>163</v>
      </c>
      <c r="H544" s="24">
        <v>62</v>
      </c>
      <c r="I544" s="24">
        <v>23</v>
      </c>
      <c r="J544" s="24">
        <v>53</v>
      </c>
      <c r="K544" s="24">
        <f t="shared" ref="K544:P544" si="125">SUM(K537:K543)</f>
        <v>8</v>
      </c>
      <c r="L544" s="24">
        <f t="shared" si="125"/>
        <v>5</v>
      </c>
      <c r="M544" s="24">
        <f t="shared" si="125"/>
        <v>2</v>
      </c>
      <c r="N544" s="24">
        <f t="shared" si="125"/>
        <v>20</v>
      </c>
      <c r="O544" s="24">
        <f t="shared" si="125"/>
        <v>7</v>
      </c>
      <c r="P544" s="24">
        <f t="shared" si="125"/>
        <v>1</v>
      </c>
      <c r="Q544" s="24">
        <f t="shared" ref="Q544:R544" si="126">SUM(Q537:Q543)</f>
        <v>3</v>
      </c>
      <c r="R544" s="24">
        <f t="shared" si="126"/>
        <v>5</v>
      </c>
      <c r="S544" s="24">
        <v>1</v>
      </c>
      <c r="T544" s="24">
        <f t="shared" ref="T544:Y544" si="127">SUM(T537:T543)</f>
        <v>5</v>
      </c>
      <c r="U544" s="24">
        <f t="shared" si="127"/>
        <v>9</v>
      </c>
      <c r="V544" s="24">
        <f t="shared" si="127"/>
        <v>7</v>
      </c>
      <c r="W544" s="24">
        <f t="shared" si="127"/>
        <v>12</v>
      </c>
      <c r="X544" s="24">
        <f t="shared" si="127"/>
        <v>7</v>
      </c>
      <c r="Y544" s="24">
        <f t="shared" si="127"/>
        <v>8</v>
      </c>
      <c r="Z544" s="24">
        <v>7</v>
      </c>
      <c r="AA544" s="24">
        <v>7</v>
      </c>
      <c r="AB544" s="24">
        <v>8</v>
      </c>
      <c r="AC544" s="24">
        <v>4</v>
      </c>
      <c r="AD544" s="24">
        <v>4</v>
      </c>
      <c r="AE544" s="24">
        <v>13</v>
      </c>
      <c r="AF544" s="24">
        <v>5</v>
      </c>
      <c r="AG544" s="24">
        <v>9</v>
      </c>
      <c r="AH544" s="24">
        <v>10</v>
      </c>
      <c r="AI544" s="24">
        <v>9</v>
      </c>
      <c r="AJ544" s="24">
        <v>18</v>
      </c>
      <c r="AK544" s="24">
        <v>7</v>
      </c>
      <c r="AL544" s="24">
        <v>6</v>
      </c>
      <c r="AM544" s="24">
        <v>7</v>
      </c>
      <c r="AN544" s="24">
        <v>13</v>
      </c>
      <c r="AO544" s="24">
        <v>5</v>
      </c>
      <c r="AP544" s="24">
        <v>6</v>
      </c>
      <c r="AQ544" s="24">
        <v>8</v>
      </c>
    </row>
    <row r="548" spans="2:43" ht="14" thickBot="1" x14ac:dyDescent="0.3">
      <c r="B548" s="25" t="s">
        <v>114</v>
      </c>
    </row>
    <row r="549" spans="2:43" ht="14" thickBot="1" x14ac:dyDescent="0.35">
      <c r="B549" s="26"/>
      <c r="C549" s="27" t="s">
        <v>19</v>
      </c>
      <c r="D549" s="27" t="s">
        <v>20</v>
      </c>
      <c r="E549" s="27" t="s">
        <v>51</v>
      </c>
      <c r="F549" s="27" t="s">
        <v>52</v>
      </c>
      <c r="G549" s="27" t="s">
        <v>53</v>
      </c>
      <c r="H549" s="27" t="s">
        <v>54</v>
      </c>
      <c r="I549" s="27" t="s">
        <v>55</v>
      </c>
      <c r="J549" s="27" t="s">
        <v>56</v>
      </c>
      <c r="K549" s="31" t="s">
        <v>27</v>
      </c>
      <c r="L549" s="31" t="s">
        <v>28</v>
      </c>
      <c r="M549" s="31" t="s">
        <v>29</v>
      </c>
      <c r="N549" s="31" t="s">
        <v>30</v>
      </c>
      <c r="O549" s="31" t="s">
        <v>31</v>
      </c>
      <c r="P549" s="31" t="s">
        <v>32</v>
      </c>
      <c r="Q549" s="31" t="s">
        <v>33</v>
      </c>
      <c r="R549" s="31" t="s">
        <v>34</v>
      </c>
      <c r="S549" s="31" t="s">
        <v>35</v>
      </c>
      <c r="T549" s="31" t="s">
        <v>36</v>
      </c>
      <c r="U549" s="20" t="s">
        <v>37</v>
      </c>
      <c r="V549" s="20" t="s">
        <v>38</v>
      </c>
      <c r="W549" s="20" t="s">
        <v>39</v>
      </c>
      <c r="X549" s="20" t="s">
        <v>40</v>
      </c>
      <c r="Y549" s="20" t="s">
        <v>41</v>
      </c>
      <c r="Z549" s="20" t="s">
        <v>42</v>
      </c>
      <c r="AA549" s="20" t="s">
        <v>234</v>
      </c>
      <c r="AB549" s="20" t="s">
        <v>235</v>
      </c>
      <c r="AC549" s="20" t="s">
        <v>236</v>
      </c>
      <c r="AD549" s="20" t="s">
        <v>237</v>
      </c>
      <c r="AE549" s="20" t="s">
        <v>238</v>
      </c>
      <c r="AF549" s="20" t="s">
        <v>239</v>
      </c>
      <c r="AG549" s="20" t="s">
        <v>279</v>
      </c>
      <c r="AH549" s="20" t="s">
        <v>280</v>
      </c>
      <c r="AI549" s="20" t="s">
        <v>281</v>
      </c>
      <c r="AJ549" s="20" t="s">
        <v>282</v>
      </c>
      <c r="AK549" s="20" t="s">
        <v>283</v>
      </c>
      <c r="AL549" s="20" t="s">
        <v>284</v>
      </c>
      <c r="AM549" s="20" t="s">
        <v>286</v>
      </c>
      <c r="AN549" s="20" t="s">
        <v>287</v>
      </c>
      <c r="AO549" s="20" t="s">
        <v>288</v>
      </c>
      <c r="AP549" s="20" t="s">
        <v>293</v>
      </c>
      <c r="AQ549" s="20" t="s">
        <v>296</v>
      </c>
    </row>
    <row r="550" spans="2:43" ht="13.5" x14ac:dyDescent="0.3">
      <c r="B550" s="28" t="s">
        <v>57</v>
      </c>
      <c r="C550" s="29">
        <v>1810807.7</v>
      </c>
      <c r="D550" s="29">
        <v>1392486.9450000001</v>
      </c>
      <c r="E550" s="29">
        <v>1532341.04</v>
      </c>
      <c r="F550" s="29">
        <v>10443982.3895</v>
      </c>
      <c r="G550" s="29">
        <v>22116164.379999999</v>
      </c>
      <c r="H550" s="29">
        <v>18773007.7205</v>
      </c>
      <c r="I550" s="29">
        <v>5986637.33225</v>
      </c>
      <c r="J550" s="29">
        <v>73120099.518000007</v>
      </c>
      <c r="K550" s="29">
        <v>0</v>
      </c>
      <c r="L550" s="29">
        <v>481227</v>
      </c>
      <c r="M550" s="29">
        <v>71804000</v>
      </c>
      <c r="N550" s="29">
        <v>55417000</v>
      </c>
      <c r="O550" s="29">
        <v>115827730</v>
      </c>
      <c r="P550" s="29">
        <v>0</v>
      </c>
      <c r="Q550" s="29">
        <v>35569.9</v>
      </c>
      <c r="R550" s="29">
        <v>89060400</v>
      </c>
      <c r="S550" s="29">
        <v>0</v>
      </c>
      <c r="T550" s="29">
        <v>175645</v>
      </c>
      <c r="U550" s="29">
        <v>0</v>
      </c>
      <c r="V550" s="29">
        <v>0</v>
      </c>
      <c r="W550" s="29">
        <v>20340999.510000002</v>
      </c>
      <c r="X550" s="29">
        <v>44333.34</v>
      </c>
      <c r="Y550" s="29">
        <v>0</v>
      </c>
      <c r="Z550" s="29">
        <v>0</v>
      </c>
      <c r="AA550" s="29">
        <v>1460243.48</v>
      </c>
      <c r="AB550" s="29">
        <v>0</v>
      </c>
      <c r="AC550" s="29">
        <v>0</v>
      </c>
      <c r="AD550" s="29">
        <v>0</v>
      </c>
      <c r="AE550" s="29">
        <v>12157052</v>
      </c>
      <c r="AF550" s="29">
        <v>0</v>
      </c>
      <c r="AG550" s="29">
        <v>1920000</v>
      </c>
      <c r="AH550" s="29">
        <v>0</v>
      </c>
      <c r="AI550" s="29">
        <v>0</v>
      </c>
      <c r="AJ550" s="29">
        <v>0</v>
      </c>
      <c r="AK550" s="29">
        <v>0</v>
      </c>
      <c r="AL550" s="29">
        <v>0</v>
      </c>
      <c r="AM550" s="29">
        <v>7802150</v>
      </c>
      <c r="AN550" s="29">
        <v>0</v>
      </c>
      <c r="AO550" s="29">
        <v>586886.19999999995</v>
      </c>
      <c r="AP550" s="29">
        <v>1489938.24</v>
      </c>
      <c r="AQ550" s="29">
        <v>0</v>
      </c>
    </row>
    <row r="551" spans="2:43" ht="13.5" x14ac:dyDescent="0.3">
      <c r="B551" s="28" t="s">
        <v>58</v>
      </c>
      <c r="C551" s="29">
        <v>0</v>
      </c>
      <c r="D551" s="29">
        <v>0</v>
      </c>
      <c r="E551" s="29">
        <v>0</v>
      </c>
      <c r="F551" s="29">
        <v>0</v>
      </c>
      <c r="G551" s="29">
        <v>50000</v>
      </c>
      <c r="H551" s="29">
        <v>0</v>
      </c>
      <c r="I551" s="29">
        <v>2863462.8</v>
      </c>
      <c r="J551" s="29">
        <v>23839845.41</v>
      </c>
      <c r="K551" s="29">
        <v>789679</v>
      </c>
      <c r="L551" s="29">
        <v>9547490</v>
      </c>
      <c r="M551" s="29">
        <v>0</v>
      </c>
      <c r="N551" s="29">
        <v>0</v>
      </c>
      <c r="O551" s="29">
        <v>20000</v>
      </c>
      <c r="P551" s="29">
        <v>0</v>
      </c>
      <c r="Q551" s="29">
        <v>0</v>
      </c>
      <c r="R551" s="29">
        <v>30000</v>
      </c>
      <c r="S551" s="29">
        <v>30000</v>
      </c>
      <c r="T551" s="29">
        <v>30000</v>
      </c>
      <c r="U551" s="29">
        <v>0</v>
      </c>
      <c r="V551" s="29">
        <v>25000</v>
      </c>
      <c r="W551" s="29">
        <v>0</v>
      </c>
      <c r="X551" s="29">
        <v>0</v>
      </c>
      <c r="Y551" s="29">
        <v>0</v>
      </c>
      <c r="Z551" s="29">
        <v>0</v>
      </c>
      <c r="AA551" s="29">
        <v>0</v>
      </c>
      <c r="AB551" s="29">
        <v>4850000</v>
      </c>
      <c r="AC551" s="29">
        <v>3500000</v>
      </c>
      <c r="AD551" s="29">
        <v>20253520</v>
      </c>
      <c r="AE551" s="29">
        <v>14000000</v>
      </c>
      <c r="AF551" s="29">
        <v>0</v>
      </c>
      <c r="AG551" s="29">
        <v>0</v>
      </c>
      <c r="AH551" s="29">
        <v>500000</v>
      </c>
      <c r="AI551" s="29">
        <v>22000000</v>
      </c>
      <c r="AJ551" s="29">
        <v>0</v>
      </c>
      <c r="AK551" s="29">
        <v>27975110</v>
      </c>
      <c r="AL551" s="29">
        <v>0</v>
      </c>
      <c r="AM551" s="29">
        <v>0</v>
      </c>
      <c r="AN551" s="29">
        <v>0</v>
      </c>
      <c r="AO551" s="29">
        <v>0</v>
      </c>
      <c r="AP551" s="29">
        <v>0</v>
      </c>
      <c r="AQ551" s="29">
        <v>0</v>
      </c>
    </row>
    <row r="552" spans="2:43" ht="13.5" x14ac:dyDescent="0.3">
      <c r="B552" s="28" t="s">
        <v>59</v>
      </c>
      <c r="C552" s="29">
        <v>37751525.826650001</v>
      </c>
      <c r="D552" s="29">
        <v>625000</v>
      </c>
      <c r="E552" s="29">
        <v>14676957.789999999</v>
      </c>
      <c r="F552" s="29">
        <v>36128693</v>
      </c>
      <c r="G552" s="29">
        <v>45345236.939999998</v>
      </c>
      <c r="H552" s="29">
        <v>258179.20000000001</v>
      </c>
      <c r="I552" s="29">
        <v>2675175.56</v>
      </c>
      <c r="J552" s="29">
        <v>2288100</v>
      </c>
      <c r="K552" s="29">
        <v>50000</v>
      </c>
      <c r="L552" s="29">
        <v>0</v>
      </c>
      <c r="M552" s="29">
        <v>0</v>
      </c>
      <c r="N552" s="29">
        <v>240000</v>
      </c>
      <c r="O552" s="29">
        <v>0</v>
      </c>
      <c r="P552" s="29">
        <v>50000</v>
      </c>
      <c r="Q552" s="29">
        <v>2300000</v>
      </c>
      <c r="R552" s="29">
        <v>0</v>
      </c>
      <c r="S552" s="29">
        <v>0</v>
      </c>
      <c r="T552" s="29">
        <v>0</v>
      </c>
      <c r="U552" s="29">
        <v>650000</v>
      </c>
      <c r="V552" s="29">
        <v>750000</v>
      </c>
      <c r="W552" s="29">
        <v>2007.19</v>
      </c>
      <c r="X552" s="29">
        <v>13814152.27</v>
      </c>
      <c r="Y552" s="29">
        <v>15728027</v>
      </c>
      <c r="Z552" s="29">
        <v>40350000</v>
      </c>
      <c r="AA552" s="29">
        <v>4713634.78</v>
      </c>
      <c r="AB552" s="29">
        <v>3925535.62</v>
      </c>
      <c r="AC552" s="29">
        <v>27963209</v>
      </c>
      <c r="AD552" s="29">
        <v>27143475.09</v>
      </c>
      <c r="AE552" s="29">
        <v>519020</v>
      </c>
      <c r="AF552" s="29">
        <v>5951875.8600000003</v>
      </c>
      <c r="AG552" s="29">
        <v>60151742.560000002</v>
      </c>
      <c r="AH552" s="29">
        <v>3686438</v>
      </c>
      <c r="AI552" s="29">
        <v>4778602.5</v>
      </c>
      <c r="AJ552" s="29">
        <v>10000000</v>
      </c>
      <c r="AK552" s="29">
        <v>22500000</v>
      </c>
      <c r="AL552" s="29">
        <v>6638730</v>
      </c>
      <c r="AM552" s="29">
        <v>7457709.5</v>
      </c>
      <c r="AN552" s="29">
        <v>0</v>
      </c>
      <c r="AO552" s="29">
        <v>22500000</v>
      </c>
      <c r="AP552" s="29">
        <v>0</v>
      </c>
      <c r="AQ552" s="29">
        <v>22661.23</v>
      </c>
    </row>
    <row r="553" spans="2:43" ht="14" thickBot="1" x14ac:dyDescent="0.35">
      <c r="B553" s="28" t="s">
        <v>60</v>
      </c>
      <c r="C553" s="29">
        <v>956456</v>
      </c>
      <c r="D553" s="29">
        <v>1501610.87</v>
      </c>
      <c r="E553" s="29">
        <v>1124928.04</v>
      </c>
      <c r="F553" s="29">
        <v>1060348.05</v>
      </c>
      <c r="G553" s="29">
        <v>879116.08</v>
      </c>
      <c r="H553" s="29">
        <v>2515000</v>
      </c>
      <c r="I553" s="29">
        <v>0</v>
      </c>
      <c r="J553" s="29">
        <v>231285.28999999998</v>
      </c>
      <c r="K553" s="29">
        <v>15745.8</v>
      </c>
      <c r="L553" s="29">
        <v>7376.56</v>
      </c>
      <c r="M553" s="29">
        <v>4792.1499999999996</v>
      </c>
      <c r="N553" s="29">
        <v>550.66</v>
      </c>
      <c r="O553" s="29">
        <v>0</v>
      </c>
      <c r="P553" s="29">
        <v>0</v>
      </c>
      <c r="Q553" s="29">
        <v>0</v>
      </c>
      <c r="R553" s="29">
        <v>18368.2</v>
      </c>
      <c r="S553" s="29">
        <v>0</v>
      </c>
      <c r="T553" s="29">
        <v>18397</v>
      </c>
      <c r="U553" s="29">
        <v>760000</v>
      </c>
      <c r="V553" s="29">
        <v>16968.3</v>
      </c>
      <c r="W553" s="29">
        <v>5406.96</v>
      </c>
      <c r="X553" s="29">
        <v>2431.91</v>
      </c>
      <c r="Y553" s="29">
        <v>104228.07</v>
      </c>
      <c r="Z553" s="29">
        <v>1324.58</v>
      </c>
      <c r="AA553" s="29">
        <v>4030.9</v>
      </c>
      <c r="AB553" s="29">
        <v>1196.1199999999999</v>
      </c>
      <c r="AC553" s="29">
        <v>577.72</v>
      </c>
      <c r="AD553" s="29">
        <v>1921.54</v>
      </c>
      <c r="AE553" s="29">
        <v>3672.29</v>
      </c>
      <c r="AF553" s="29">
        <v>190.42</v>
      </c>
      <c r="AG553" s="29">
        <v>1582.62</v>
      </c>
      <c r="AH553" s="29">
        <v>1389935.34</v>
      </c>
      <c r="AI553" s="29">
        <v>29725.439999999999</v>
      </c>
      <c r="AJ553" s="29">
        <v>3159859.88</v>
      </c>
      <c r="AK553" s="29">
        <v>5772.06</v>
      </c>
      <c r="AL553" s="29">
        <v>1424.09</v>
      </c>
      <c r="AM553" s="29">
        <v>2845.15</v>
      </c>
      <c r="AN553" s="29">
        <v>100020162.089</v>
      </c>
      <c r="AO553" s="29">
        <v>103.65</v>
      </c>
      <c r="AP553" s="29">
        <v>2438.96</v>
      </c>
      <c r="AQ553" s="29">
        <v>1460.5</v>
      </c>
    </row>
    <row r="554" spans="2:43" ht="14" thickBot="1" x14ac:dyDescent="0.35">
      <c r="B554" s="30" t="s">
        <v>48</v>
      </c>
      <c r="C554" s="24">
        <v>40518789.526650004</v>
      </c>
      <c r="D554" s="24">
        <v>3519097.8150000004</v>
      </c>
      <c r="E554" s="24">
        <v>17334226.869999997</v>
      </c>
      <c r="F554" s="24">
        <v>47633023.439500004</v>
      </c>
      <c r="G554" s="24">
        <v>68390517.399999991</v>
      </c>
      <c r="H554" s="24">
        <v>21546186.920499999</v>
      </c>
      <c r="I554" s="24">
        <v>11525275.69225</v>
      </c>
      <c r="J554" s="24">
        <v>99479330.21800001</v>
      </c>
      <c r="K554" s="24">
        <f t="shared" ref="K554:P554" si="128">SUM(K550:K553)</f>
        <v>855424.8</v>
      </c>
      <c r="L554" s="24">
        <f t="shared" si="128"/>
        <v>10036093.560000001</v>
      </c>
      <c r="M554" s="24">
        <f t="shared" si="128"/>
        <v>71808792.150000006</v>
      </c>
      <c r="N554" s="24">
        <f t="shared" si="128"/>
        <v>55657550.659999996</v>
      </c>
      <c r="O554" s="24">
        <f t="shared" si="128"/>
        <v>115847730</v>
      </c>
      <c r="P554" s="24">
        <f t="shared" si="128"/>
        <v>50000</v>
      </c>
      <c r="Q554" s="24">
        <f t="shared" ref="Q554:R554" si="129">SUM(Q550:Q553)</f>
        <v>2335569.9</v>
      </c>
      <c r="R554" s="24">
        <f t="shared" si="129"/>
        <v>89108768.200000003</v>
      </c>
      <c r="S554" s="24">
        <v>30000</v>
      </c>
      <c r="T554" s="24">
        <f t="shared" ref="T554:Y554" si="130">SUM(T550:T553)</f>
        <v>224042</v>
      </c>
      <c r="U554" s="24">
        <f t="shared" si="130"/>
        <v>1410000</v>
      </c>
      <c r="V554" s="24">
        <f t="shared" si="130"/>
        <v>791968.3</v>
      </c>
      <c r="W554" s="24">
        <f t="shared" si="130"/>
        <v>20348413.660000004</v>
      </c>
      <c r="X554" s="24">
        <f t="shared" si="130"/>
        <v>13860917.52</v>
      </c>
      <c r="Y554" s="24">
        <f t="shared" si="130"/>
        <v>15832255.07</v>
      </c>
      <c r="Z554" s="24">
        <v>40351324.579999998</v>
      </c>
      <c r="AA554" s="24">
        <v>6177909.1600000001</v>
      </c>
      <c r="AB554" s="24">
        <v>8776731.7400000002</v>
      </c>
      <c r="AC554" s="24">
        <v>31463786.719999999</v>
      </c>
      <c r="AD554" s="24">
        <v>47398916.630000003</v>
      </c>
      <c r="AE554" s="24">
        <v>26679744.289999999</v>
      </c>
      <c r="AF554" s="24">
        <v>5952066.2800000003</v>
      </c>
      <c r="AG554" s="24">
        <v>62073325.18</v>
      </c>
      <c r="AH554" s="24">
        <v>5576373.3399999999</v>
      </c>
      <c r="AI554" s="24">
        <v>26808327.940000001</v>
      </c>
      <c r="AJ554" s="24">
        <v>13159859.880000001</v>
      </c>
      <c r="AK554" s="24">
        <v>50480882.060000002</v>
      </c>
      <c r="AL554" s="24">
        <v>6640154.0899999999</v>
      </c>
      <c r="AM554" s="24">
        <v>15262704.65</v>
      </c>
      <c r="AN554" s="24">
        <v>100020162.089</v>
      </c>
      <c r="AO554" s="24">
        <v>23086989.849999998</v>
      </c>
      <c r="AP554" s="24">
        <v>1492377.2</v>
      </c>
      <c r="AQ554" s="24">
        <v>24121.73</v>
      </c>
    </row>
    <row r="558" spans="2:43" ht="14" thickBot="1" x14ac:dyDescent="0.3">
      <c r="B558" s="25" t="s">
        <v>118</v>
      </c>
    </row>
    <row r="559" spans="2:43" ht="14" thickBot="1" x14ac:dyDescent="0.35">
      <c r="B559" s="26"/>
      <c r="C559" s="27" t="s">
        <v>19</v>
      </c>
      <c r="D559" s="27" t="s">
        <v>20</v>
      </c>
      <c r="E559" s="27" t="s">
        <v>51</v>
      </c>
      <c r="F559" s="27" t="s">
        <v>52</v>
      </c>
      <c r="G559" s="27" t="s">
        <v>53</v>
      </c>
      <c r="H559" s="27" t="s">
        <v>54</v>
      </c>
      <c r="I559" s="27" t="s">
        <v>55</v>
      </c>
      <c r="J559" s="27" t="s">
        <v>56</v>
      </c>
      <c r="K559" s="31" t="s">
        <v>27</v>
      </c>
      <c r="L559" s="31" t="s">
        <v>28</v>
      </c>
      <c r="M559" s="31" t="s">
        <v>29</v>
      </c>
      <c r="N559" s="31" t="s">
        <v>30</v>
      </c>
      <c r="O559" s="31" t="s">
        <v>31</v>
      </c>
      <c r="P559" s="31" t="s">
        <v>32</v>
      </c>
      <c r="Q559" s="31" t="s">
        <v>33</v>
      </c>
      <c r="R559" s="31" t="s">
        <v>34</v>
      </c>
      <c r="S559" s="31" t="s">
        <v>35</v>
      </c>
      <c r="T559" s="31" t="s">
        <v>36</v>
      </c>
      <c r="U559" s="20" t="s">
        <v>37</v>
      </c>
      <c r="V559" s="20" t="s">
        <v>38</v>
      </c>
      <c r="W559" s="20" t="s">
        <v>39</v>
      </c>
      <c r="X559" s="20" t="s">
        <v>40</v>
      </c>
      <c r="Y559" s="20" t="s">
        <v>41</v>
      </c>
      <c r="Z559" s="20" t="s">
        <v>42</v>
      </c>
      <c r="AA559" s="20" t="s">
        <v>234</v>
      </c>
      <c r="AB559" s="20" t="s">
        <v>235</v>
      </c>
      <c r="AC559" s="20" t="s">
        <v>236</v>
      </c>
      <c r="AD559" s="20" t="s">
        <v>237</v>
      </c>
      <c r="AE559" s="20" t="s">
        <v>238</v>
      </c>
      <c r="AF559" s="20" t="s">
        <v>239</v>
      </c>
      <c r="AG559" s="20" t="s">
        <v>279</v>
      </c>
      <c r="AH559" s="20" t="s">
        <v>280</v>
      </c>
      <c r="AI559" s="20" t="s">
        <v>281</v>
      </c>
      <c r="AJ559" s="20" t="s">
        <v>282</v>
      </c>
      <c r="AK559" s="20" t="s">
        <v>283</v>
      </c>
      <c r="AL559" s="20" t="s">
        <v>284</v>
      </c>
      <c r="AM559" s="20" t="s">
        <v>286</v>
      </c>
      <c r="AN559" s="20" t="s">
        <v>287</v>
      </c>
      <c r="AO559" s="20" t="s">
        <v>288</v>
      </c>
      <c r="AP559" s="20" t="s">
        <v>293</v>
      </c>
      <c r="AQ559" s="20" t="s">
        <v>296</v>
      </c>
    </row>
    <row r="560" spans="2:43" ht="13.5" x14ac:dyDescent="0.3">
      <c r="B560" s="28" t="s">
        <v>57</v>
      </c>
      <c r="C560" s="29">
        <v>105</v>
      </c>
      <c r="D560" s="29">
        <v>157</v>
      </c>
      <c r="E560" s="29">
        <v>85</v>
      </c>
      <c r="F560" s="29">
        <v>25</v>
      </c>
      <c r="G560" s="29">
        <v>9</v>
      </c>
      <c r="H560" s="29">
        <v>10</v>
      </c>
      <c r="I560" s="29">
        <v>11</v>
      </c>
      <c r="J560" s="29">
        <v>12</v>
      </c>
      <c r="K560" s="29">
        <v>0</v>
      </c>
      <c r="L560" s="29">
        <v>1</v>
      </c>
      <c r="M560" s="29">
        <v>1</v>
      </c>
      <c r="N560" s="29">
        <v>16</v>
      </c>
      <c r="O560" s="29">
        <v>6</v>
      </c>
      <c r="P560" s="29">
        <v>0</v>
      </c>
      <c r="Q560" s="29">
        <v>1</v>
      </c>
      <c r="R560" s="29">
        <v>3</v>
      </c>
      <c r="S560" s="29">
        <v>0</v>
      </c>
      <c r="T560" s="29">
        <v>3</v>
      </c>
      <c r="U560" s="29">
        <v>0</v>
      </c>
      <c r="V560" s="29">
        <v>0</v>
      </c>
      <c r="W560" s="29">
        <v>2</v>
      </c>
      <c r="X560" s="29">
        <v>1</v>
      </c>
      <c r="Y560" s="29">
        <v>0</v>
      </c>
      <c r="Z560" s="29">
        <v>0</v>
      </c>
      <c r="AA560" s="29">
        <v>1</v>
      </c>
      <c r="AB560" s="29">
        <v>0</v>
      </c>
      <c r="AC560" s="29">
        <v>0</v>
      </c>
      <c r="AD560" s="29">
        <v>0</v>
      </c>
      <c r="AE560" s="29">
        <v>2</v>
      </c>
      <c r="AF560" s="29">
        <v>0</v>
      </c>
      <c r="AG560" s="29">
        <v>1</v>
      </c>
      <c r="AH560" s="29">
        <v>0</v>
      </c>
      <c r="AI560" s="29">
        <v>0</v>
      </c>
      <c r="AJ560" s="29">
        <v>0</v>
      </c>
      <c r="AK560" s="29">
        <v>0</v>
      </c>
      <c r="AL560" s="29">
        <v>0</v>
      </c>
      <c r="AM560" s="29">
        <v>1</v>
      </c>
      <c r="AN560" s="29">
        <v>0</v>
      </c>
      <c r="AO560" s="29">
        <v>1</v>
      </c>
      <c r="AP560" s="29">
        <v>1</v>
      </c>
      <c r="AQ560" s="29">
        <v>0</v>
      </c>
    </row>
    <row r="561" spans="2:43" ht="13.5" x14ac:dyDescent="0.3">
      <c r="B561" s="28" t="s">
        <v>58</v>
      </c>
      <c r="C561" s="29">
        <v>0</v>
      </c>
      <c r="D561" s="29">
        <v>0</v>
      </c>
      <c r="E561" s="29">
        <v>2</v>
      </c>
      <c r="F561" s="29">
        <v>2</v>
      </c>
      <c r="G561" s="29">
        <v>1</v>
      </c>
      <c r="H561" s="29">
        <v>1</v>
      </c>
      <c r="I561" s="29">
        <v>1</v>
      </c>
      <c r="J561" s="29">
        <v>1</v>
      </c>
      <c r="K561" s="29">
        <v>3</v>
      </c>
      <c r="L561" s="29">
        <v>2</v>
      </c>
      <c r="M561" s="29">
        <v>0</v>
      </c>
      <c r="N561" s="29">
        <v>0</v>
      </c>
      <c r="O561" s="29">
        <v>1</v>
      </c>
      <c r="P561" s="29">
        <v>0</v>
      </c>
      <c r="Q561" s="29">
        <v>0</v>
      </c>
      <c r="R561" s="29">
        <v>1</v>
      </c>
      <c r="S561" s="29">
        <v>1</v>
      </c>
      <c r="T561" s="29">
        <v>1</v>
      </c>
      <c r="U561" s="29">
        <v>0</v>
      </c>
      <c r="V561" s="29">
        <v>1</v>
      </c>
      <c r="W561" s="29">
        <v>0</v>
      </c>
      <c r="X561" s="29">
        <v>0</v>
      </c>
      <c r="Y561" s="29">
        <v>0</v>
      </c>
      <c r="Z561" s="29">
        <v>0</v>
      </c>
      <c r="AA561" s="29">
        <v>0</v>
      </c>
      <c r="AB561" s="29">
        <v>2</v>
      </c>
      <c r="AC561" s="29">
        <v>1</v>
      </c>
      <c r="AD561" s="29">
        <v>1</v>
      </c>
      <c r="AE561" s="29">
        <v>1</v>
      </c>
      <c r="AF561" s="29">
        <v>0</v>
      </c>
      <c r="AG561" s="29">
        <v>0</v>
      </c>
      <c r="AH561" s="29">
        <v>1</v>
      </c>
      <c r="AI561" s="29">
        <v>2</v>
      </c>
      <c r="AJ561" s="29">
        <v>0</v>
      </c>
      <c r="AK561" s="29">
        <v>2</v>
      </c>
      <c r="AL561" s="29">
        <v>0</v>
      </c>
      <c r="AM561" s="29">
        <v>0</v>
      </c>
      <c r="AN561" s="29">
        <v>0</v>
      </c>
      <c r="AO561" s="29">
        <v>0</v>
      </c>
      <c r="AP561" s="29">
        <v>0</v>
      </c>
      <c r="AQ561" s="29">
        <v>0</v>
      </c>
    </row>
    <row r="562" spans="2:43" ht="13.5" x14ac:dyDescent="0.3">
      <c r="B562" s="28" t="s">
        <v>59</v>
      </c>
      <c r="C562" s="29">
        <v>1</v>
      </c>
      <c r="D562" s="29">
        <v>8</v>
      </c>
      <c r="E562" s="29">
        <v>4</v>
      </c>
      <c r="F562" s="29">
        <v>7</v>
      </c>
      <c r="G562" s="29">
        <v>9</v>
      </c>
      <c r="H562" s="29">
        <v>0</v>
      </c>
      <c r="I562" s="29">
        <v>2</v>
      </c>
      <c r="J562" s="29">
        <v>1</v>
      </c>
      <c r="K562" s="29">
        <v>1</v>
      </c>
      <c r="L562" s="29">
        <v>0</v>
      </c>
      <c r="M562" s="29">
        <v>0</v>
      </c>
      <c r="N562" s="29">
        <v>3</v>
      </c>
      <c r="O562" s="29">
        <v>0</v>
      </c>
      <c r="P562" s="29">
        <v>1</v>
      </c>
      <c r="Q562" s="29">
        <v>2</v>
      </c>
      <c r="R562" s="29">
        <v>0</v>
      </c>
      <c r="S562" s="29">
        <v>0</v>
      </c>
      <c r="T562" s="29">
        <v>0</v>
      </c>
      <c r="U562" s="29">
        <v>2</v>
      </c>
      <c r="V562" s="29">
        <v>2</v>
      </c>
      <c r="W562" s="29">
        <v>9</v>
      </c>
      <c r="X562" s="29">
        <v>3</v>
      </c>
      <c r="Y562" s="29">
        <v>3</v>
      </c>
      <c r="Z562" s="29">
        <v>4</v>
      </c>
      <c r="AA562" s="29">
        <v>2</v>
      </c>
      <c r="AB562" s="29">
        <v>3</v>
      </c>
      <c r="AC562" s="29">
        <v>2</v>
      </c>
      <c r="AD562" s="29">
        <v>1</v>
      </c>
      <c r="AE562" s="29">
        <v>3</v>
      </c>
      <c r="AF562" s="29">
        <v>2</v>
      </c>
      <c r="AG562" s="29">
        <v>2</v>
      </c>
      <c r="AH562" s="29">
        <v>2</v>
      </c>
      <c r="AI562" s="29">
        <v>3</v>
      </c>
      <c r="AJ562" s="29">
        <v>1</v>
      </c>
      <c r="AK562" s="29">
        <v>1</v>
      </c>
      <c r="AL562" s="29">
        <v>4</v>
      </c>
      <c r="AM562" s="29">
        <v>1</v>
      </c>
      <c r="AN562" s="29">
        <v>0</v>
      </c>
      <c r="AO562" s="29">
        <v>1</v>
      </c>
      <c r="AP562" s="29">
        <v>0</v>
      </c>
      <c r="AQ562" s="29">
        <v>2</v>
      </c>
    </row>
    <row r="563" spans="2:43" ht="14" thickBot="1" x14ac:dyDescent="0.35">
      <c r="B563" s="28" t="s">
        <v>60</v>
      </c>
      <c r="C563" s="29">
        <v>1</v>
      </c>
      <c r="D563" s="29">
        <v>0</v>
      </c>
      <c r="E563" s="29">
        <v>0</v>
      </c>
      <c r="F563" s="29">
        <v>4</v>
      </c>
      <c r="G563" s="29">
        <v>2</v>
      </c>
      <c r="H563" s="29">
        <v>1</v>
      </c>
      <c r="I563" s="29">
        <v>40</v>
      </c>
      <c r="J563" s="29">
        <v>46</v>
      </c>
      <c r="K563" s="29">
        <v>4</v>
      </c>
      <c r="L563" s="29">
        <v>2</v>
      </c>
      <c r="M563" s="29">
        <v>1</v>
      </c>
      <c r="N563" s="29">
        <v>1</v>
      </c>
      <c r="O563" s="29">
        <v>0</v>
      </c>
      <c r="P563" s="29">
        <v>0</v>
      </c>
      <c r="Q563" s="29">
        <v>0</v>
      </c>
      <c r="R563" s="29">
        <v>1</v>
      </c>
      <c r="S563" s="29">
        <v>0</v>
      </c>
      <c r="T563" s="29">
        <v>1</v>
      </c>
      <c r="U563" s="29">
        <v>7</v>
      </c>
      <c r="V563" s="29">
        <v>4</v>
      </c>
      <c r="W563" s="29">
        <v>1</v>
      </c>
      <c r="X563" s="29">
        <v>3</v>
      </c>
      <c r="Y563" s="29">
        <v>5</v>
      </c>
      <c r="Z563" s="29">
        <v>3</v>
      </c>
      <c r="AA563" s="29">
        <v>4</v>
      </c>
      <c r="AB563" s="29">
        <v>3</v>
      </c>
      <c r="AC563" s="29">
        <v>1</v>
      </c>
      <c r="AD563" s="29">
        <v>2</v>
      </c>
      <c r="AE563" s="29">
        <v>7</v>
      </c>
      <c r="AF563" s="29">
        <v>3</v>
      </c>
      <c r="AG563" s="29">
        <v>6</v>
      </c>
      <c r="AH563" s="29">
        <v>7</v>
      </c>
      <c r="AI563" s="29">
        <v>4</v>
      </c>
      <c r="AJ563" s="29">
        <v>17</v>
      </c>
      <c r="AK563" s="29">
        <v>4</v>
      </c>
      <c r="AL563" s="29">
        <v>2</v>
      </c>
      <c r="AM563" s="29">
        <v>5</v>
      </c>
      <c r="AN563" s="29">
        <v>13</v>
      </c>
      <c r="AO563" s="29">
        <v>3</v>
      </c>
      <c r="AP563" s="29">
        <v>5</v>
      </c>
      <c r="AQ563" s="29">
        <v>6</v>
      </c>
    </row>
    <row r="564" spans="2:43" ht="14" thickBot="1" x14ac:dyDescent="0.35">
      <c r="B564" s="30" t="s">
        <v>48</v>
      </c>
      <c r="C564" s="24">
        <v>107</v>
      </c>
      <c r="D564" s="24">
        <v>165</v>
      </c>
      <c r="E564" s="24">
        <v>91</v>
      </c>
      <c r="F564" s="24">
        <v>38</v>
      </c>
      <c r="G564" s="24">
        <v>21</v>
      </c>
      <c r="H564" s="24">
        <v>12</v>
      </c>
      <c r="I564" s="24">
        <v>54</v>
      </c>
      <c r="J564" s="24">
        <v>60</v>
      </c>
      <c r="K564" s="24">
        <f t="shared" ref="K564:P564" si="131">SUM(K560:K563)</f>
        <v>8</v>
      </c>
      <c r="L564" s="24">
        <f t="shared" si="131"/>
        <v>5</v>
      </c>
      <c r="M564" s="24">
        <f t="shared" si="131"/>
        <v>2</v>
      </c>
      <c r="N564" s="24">
        <f t="shared" si="131"/>
        <v>20</v>
      </c>
      <c r="O564" s="24">
        <f t="shared" si="131"/>
        <v>7</v>
      </c>
      <c r="P564" s="24">
        <f t="shared" si="131"/>
        <v>1</v>
      </c>
      <c r="Q564" s="24">
        <f t="shared" ref="Q564:R564" si="132">SUM(Q560:Q563)</f>
        <v>3</v>
      </c>
      <c r="R564" s="24">
        <f t="shared" si="132"/>
        <v>5</v>
      </c>
      <c r="S564" s="24">
        <v>1</v>
      </c>
      <c r="T564" s="24">
        <f t="shared" ref="T564:Y564" si="133">SUM(T560:T563)</f>
        <v>5</v>
      </c>
      <c r="U564" s="24">
        <f t="shared" si="133"/>
        <v>9</v>
      </c>
      <c r="V564" s="24">
        <f t="shared" si="133"/>
        <v>7</v>
      </c>
      <c r="W564" s="24">
        <f t="shared" si="133"/>
        <v>12</v>
      </c>
      <c r="X564" s="24">
        <f t="shared" si="133"/>
        <v>7</v>
      </c>
      <c r="Y564" s="24">
        <f t="shared" si="133"/>
        <v>8</v>
      </c>
      <c r="Z564" s="24">
        <v>7</v>
      </c>
      <c r="AA564" s="24">
        <v>7</v>
      </c>
      <c r="AB564" s="24">
        <v>8</v>
      </c>
      <c r="AC564" s="24">
        <v>4</v>
      </c>
      <c r="AD564" s="24">
        <v>4</v>
      </c>
      <c r="AE564" s="24">
        <v>13</v>
      </c>
      <c r="AF564" s="24">
        <v>5</v>
      </c>
      <c r="AG564" s="24">
        <v>9</v>
      </c>
      <c r="AH564" s="24">
        <v>10</v>
      </c>
      <c r="AI564" s="24">
        <v>9</v>
      </c>
      <c r="AJ564" s="24">
        <v>18</v>
      </c>
      <c r="AK564" s="24">
        <v>7</v>
      </c>
      <c r="AL564" s="24">
        <v>6</v>
      </c>
      <c r="AM564" s="24">
        <v>7</v>
      </c>
      <c r="AN564" s="24">
        <v>13</v>
      </c>
      <c r="AO564" s="24">
        <v>5</v>
      </c>
      <c r="AP564" s="24">
        <v>6</v>
      </c>
      <c r="AQ564" s="24">
        <v>8</v>
      </c>
    </row>
    <row r="568" spans="2:43" ht="13.5" x14ac:dyDescent="0.25">
      <c r="B568" s="25" t="s">
        <v>12</v>
      </c>
    </row>
    <row r="570" spans="2:43" ht="14" thickBot="1" x14ac:dyDescent="0.3">
      <c r="B570" s="25" t="s">
        <v>182</v>
      </c>
    </row>
    <row r="571" spans="2:43" ht="14" thickBot="1" x14ac:dyDescent="0.35">
      <c r="B571" s="30"/>
      <c r="C571" s="27" t="s">
        <v>19</v>
      </c>
      <c r="D571" s="27" t="s">
        <v>20</v>
      </c>
      <c r="E571" s="27" t="s">
        <v>51</v>
      </c>
      <c r="F571" s="27" t="s">
        <v>52</v>
      </c>
      <c r="G571" s="27" t="s">
        <v>53</v>
      </c>
      <c r="H571" s="27" t="s">
        <v>54</v>
      </c>
      <c r="I571" s="27" t="s">
        <v>55</v>
      </c>
      <c r="J571" s="27" t="s">
        <v>56</v>
      </c>
      <c r="K571" s="27" t="s">
        <v>27</v>
      </c>
      <c r="L571" s="27" t="s">
        <v>28</v>
      </c>
      <c r="M571" s="27" t="s">
        <v>29</v>
      </c>
      <c r="N571" s="27" t="s">
        <v>30</v>
      </c>
      <c r="O571" s="27" t="s">
        <v>31</v>
      </c>
      <c r="P571" s="27" t="s">
        <v>32</v>
      </c>
      <c r="Q571" s="27" t="s">
        <v>33</v>
      </c>
      <c r="R571" s="27" t="s">
        <v>34</v>
      </c>
      <c r="S571" s="31" t="s">
        <v>35</v>
      </c>
      <c r="T571" s="31" t="s">
        <v>36</v>
      </c>
      <c r="U571" s="20" t="s">
        <v>37</v>
      </c>
      <c r="V571" s="20" t="s">
        <v>38</v>
      </c>
      <c r="W571" s="20" t="s">
        <v>39</v>
      </c>
      <c r="X571" s="20" t="s">
        <v>40</v>
      </c>
      <c r="Y571" s="20" t="s">
        <v>41</v>
      </c>
      <c r="Z571" s="20" t="s">
        <v>42</v>
      </c>
      <c r="AA571" s="20" t="s">
        <v>234</v>
      </c>
      <c r="AB571" s="20" t="s">
        <v>235</v>
      </c>
      <c r="AC571" s="20" t="s">
        <v>236</v>
      </c>
      <c r="AD571" s="20" t="s">
        <v>237</v>
      </c>
      <c r="AE571" s="20" t="s">
        <v>238</v>
      </c>
      <c r="AF571" s="20" t="s">
        <v>239</v>
      </c>
      <c r="AG571" s="20" t="s">
        <v>279</v>
      </c>
      <c r="AH571" s="20" t="s">
        <v>280</v>
      </c>
      <c r="AI571" s="20" t="s">
        <v>281</v>
      </c>
      <c r="AJ571" s="20" t="s">
        <v>282</v>
      </c>
      <c r="AK571" s="20" t="s">
        <v>283</v>
      </c>
      <c r="AL571" s="20" t="s">
        <v>284</v>
      </c>
      <c r="AM571" s="20" t="s">
        <v>286</v>
      </c>
      <c r="AN571" s="20" t="s">
        <v>287</v>
      </c>
      <c r="AO571" s="20" t="s">
        <v>288</v>
      </c>
      <c r="AP571" s="20" t="s">
        <v>293</v>
      </c>
      <c r="AQ571" s="20" t="s">
        <v>296</v>
      </c>
    </row>
    <row r="572" spans="2:43" ht="27" x14ac:dyDescent="0.3">
      <c r="B572" s="38" t="s">
        <v>183</v>
      </c>
      <c r="C572" s="39">
        <v>5.1322357233249426E-2</v>
      </c>
      <c r="D572" s="39">
        <v>0.26169737094474288</v>
      </c>
      <c r="E572" s="39">
        <v>0.26118877768956184</v>
      </c>
      <c r="F572" s="39">
        <v>0.15424837045145201</v>
      </c>
      <c r="G572" s="39">
        <v>0.19812756874175105</v>
      </c>
      <c r="H572" s="39">
        <v>0.34286715099866877</v>
      </c>
      <c r="I572" s="39">
        <v>9.224740031953213E-2</v>
      </c>
      <c r="J572" s="39">
        <v>9.8945043285989451E-2</v>
      </c>
      <c r="K572" s="39">
        <v>5.8724215428753036E-2</v>
      </c>
      <c r="L572" s="39">
        <v>0.33621385955016775</v>
      </c>
      <c r="M572" s="39">
        <v>0.1689406668082267</v>
      </c>
      <c r="N572" s="39">
        <v>9.2537528072310679E-2</v>
      </c>
      <c r="O572" s="39">
        <v>0.1923121077217772</v>
      </c>
      <c r="P572" s="39">
        <v>0.35555336383413655</v>
      </c>
      <c r="Q572" s="39">
        <v>0.19073014458906942</v>
      </c>
      <c r="R572" s="39">
        <v>0.27211653178544543</v>
      </c>
      <c r="S572" s="39">
        <v>0.12396786978048153</v>
      </c>
      <c r="T572" s="39">
        <v>0.3044510198429507</v>
      </c>
      <c r="U572" s="39">
        <v>0.18071298514832596</v>
      </c>
      <c r="V572" s="39">
        <v>0.40066879512797565</v>
      </c>
      <c r="W572" s="39">
        <v>0.20940410618770428</v>
      </c>
      <c r="X572" s="39">
        <v>0.17351248079589629</v>
      </c>
      <c r="Y572" s="39">
        <v>0.12906997907228929</v>
      </c>
      <c r="Z572" s="39">
        <v>0.21363342196007734</v>
      </c>
      <c r="AA572" s="39">
        <v>0.2410806666299895</v>
      </c>
      <c r="AB572" s="39">
        <v>0.31161910345924687</v>
      </c>
      <c r="AC572" s="39">
        <v>0.38940547525131136</v>
      </c>
      <c r="AD572" s="39">
        <v>0.27524025424320692</v>
      </c>
      <c r="AE572" s="39">
        <v>0.12661798742139227</v>
      </c>
      <c r="AF572" s="39">
        <v>7.2284407323070773E-2</v>
      </c>
      <c r="AG572" s="39">
        <v>7.0008230682882727E-2</v>
      </c>
      <c r="AH572" s="39">
        <v>0.15501450105564141</v>
      </c>
      <c r="AI572" s="39">
        <v>0.15476371036999337</v>
      </c>
      <c r="AJ572" s="39">
        <v>7.5631886797213554E-2</v>
      </c>
      <c r="AK572" s="39">
        <v>7.721192923428781E-2</v>
      </c>
      <c r="AL572" s="39">
        <v>6.3074152223987406E-2</v>
      </c>
      <c r="AM572" s="39">
        <v>0.22137885094140594</v>
      </c>
      <c r="AN572" s="39">
        <v>0.18313592269136483</v>
      </c>
      <c r="AO572" s="39">
        <v>0.13717776912677718</v>
      </c>
      <c r="AP572" s="39">
        <v>0.26411085758855379</v>
      </c>
      <c r="AQ572" s="39">
        <v>0.1957498096010549</v>
      </c>
    </row>
    <row r="573" spans="2:43" ht="13.5" x14ac:dyDescent="0.3">
      <c r="B573" s="32" t="s">
        <v>184</v>
      </c>
      <c r="C573" s="39">
        <v>0.13335807750654849</v>
      </c>
      <c r="D573" s="39">
        <v>0.19436454273825624</v>
      </c>
      <c r="E573" s="39">
        <v>0.20536182595538238</v>
      </c>
      <c r="F573" s="39">
        <v>0.20800937969031805</v>
      </c>
      <c r="G573" s="39">
        <v>0.13905891730680195</v>
      </c>
      <c r="H573" s="39">
        <v>0.26207319730109768</v>
      </c>
      <c r="I573" s="39">
        <v>0.22147069040894046</v>
      </c>
      <c r="J573" s="39">
        <v>0.19941425815980035</v>
      </c>
      <c r="K573" s="39">
        <v>0.22949167494738362</v>
      </c>
      <c r="L573" s="39">
        <v>0.26934334402674109</v>
      </c>
      <c r="M573" s="39">
        <v>0.21066574313165395</v>
      </c>
      <c r="N573" s="39">
        <v>0.26597452955669337</v>
      </c>
      <c r="O573" s="39">
        <v>0.27821100825450901</v>
      </c>
      <c r="P573" s="39">
        <v>0.26829665777213146</v>
      </c>
      <c r="Q573" s="39">
        <v>0.26959026256293317</v>
      </c>
      <c r="R573" s="39">
        <v>0.29874150730949955</v>
      </c>
      <c r="S573" s="39">
        <v>0.27493511048097558</v>
      </c>
      <c r="T573" s="39">
        <v>0.25860047894301169</v>
      </c>
      <c r="U573" s="39">
        <v>0.18344092634180179</v>
      </c>
      <c r="V573" s="39">
        <v>0.24735742969593896</v>
      </c>
      <c r="W573" s="39">
        <v>0.16495389872927682</v>
      </c>
      <c r="X573" s="39">
        <v>0.18858672749937039</v>
      </c>
      <c r="Y573" s="39">
        <v>0.21029356138956365</v>
      </c>
      <c r="Z573" s="39">
        <v>0.164861928551153</v>
      </c>
      <c r="AA573" s="39">
        <v>0.1963476988414106</v>
      </c>
      <c r="AB573" s="39">
        <v>0.1526779095560005</v>
      </c>
      <c r="AC573" s="39">
        <v>0.17365174763725372</v>
      </c>
      <c r="AD573" s="39">
        <v>0.25418677697570297</v>
      </c>
      <c r="AE573" s="39">
        <v>0.17795421166488676</v>
      </c>
      <c r="AF573" s="39">
        <v>0.18806151423568337</v>
      </c>
      <c r="AG573" s="39">
        <v>0.16457839356199414</v>
      </c>
      <c r="AH573" s="39">
        <v>0.12480146615647317</v>
      </c>
      <c r="AI573" s="39">
        <v>0.13759219518186841</v>
      </c>
      <c r="AJ573" s="39">
        <v>0.17093496691890225</v>
      </c>
      <c r="AK573" s="39">
        <v>0.18654089821969064</v>
      </c>
      <c r="AL573" s="39">
        <v>0.20064113729165614</v>
      </c>
      <c r="AM573" s="39">
        <v>0.20164432173236657</v>
      </c>
      <c r="AN573" s="39">
        <v>0.18167588912729024</v>
      </c>
      <c r="AO573" s="39">
        <v>0.17972035270006126</v>
      </c>
      <c r="AP573" s="39">
        <v>0.23487696917431458</v>
      </c>
      <c r="AQ573" s="39">
        <v>8.5422776505853296E-2</v>
      </c>
    </row>
    <row r="574" spans="2:43" ht="14" thickBot="1" x14ac:dyDescent="0.35">
      <c r="B574" s="32" t="s">
        <v>185</v>
      </c>
      <c r="C574" s="39">
        <v>0.26271283307564225</v>
      </c>
      <c r="D574" s="39">
        <v>0.28024768020198104</v>
      </c>
      <c r="E574" s="39">
        <v>0.29342343496955731</v>
      </c>
      <c r="F574" s="39">
        <v>0.31979877041625321</v>
      </c>
      <c r="G574" s="39">
        <v>0.27098308998342086</v>
      </c>
      <c r="H574" s="39">
        <v>0.28073093474633071</v>
      </c>
      <c r="I574" s="39">
        <v>0.2665611709579509</v>
      </c>
      <c r="J574" s="39">
        <v>0.2724784109855074</v>
      </c>
      <c r="K574" s="39">
        <v>0.26131946896888941</v>
      </c>
      <c r="L574" s="39">
        <v>0.22864352334884272</v>
      </c>
      <c r="M574" s="39">
        <v>0.27486150228626771</v>
      </c>
      <c r="N574" s="39">
        <v>0.28500436186488909</v>
      </c>
      <c r="O574" s="39">
        <v>0.30526475259874364</v>
      </c>
      <c r="P574" s="39">
        <v>0.24602333155023026</v>
      </c>
      <c r="Q574" s="39">
        <v>0.28412563246564754</v>
      </c>
      <c r="R574" s="39">
        <v>0.24439950449333114</v>
      </c>
      <c r="S574" s="39">
        <v>0.23075838684523564</v>
      </c>
      <c r="T574" s="39">
        <v>0.32506265184969102</v>
      </c>
      <c r="U574" s="39">
        <v>0.2565010091924293</v>
      </c>
      <c r="V574" s="39">
        <v>0.2910549856677595</v>
      </c>
      <c r="W574" s="39">
        <v>0.29054077233286113</v>
      </c>
      <c r="X574" s="39">
        <v>0.28863773851824781</v>
      </c>
      <c r="Y574" s="39">
        <v>0.29254818986002479</v>
      </c>
      <c r="Z574" s="39">
        <v>0.3023544200656148</v>
      </c>
      <c r="AA574" s="39">
        <v>0.31277091521145794</v>
      </c>
      <c r="AB574" s="39">
        <v>0.30853540626568543</v>
      </c>
      <c r="AC574" s="39">
        <v>0.29867528760428785</v>
      </c>
      <c r="AD574" s="39">
        <v>0.31243876252027553</v>
      </c>
      <c r="AE574" s="39">
        <v>0.25497555872073346</v>
      </c>
      <c r="AF574" s="39">
        <v>0.32235103975155122</v>
      </c>
      <c r="AG574" s="39">
        <v>0.3138806183231177</v>
      </c>
      <c r="AH574" s="39">
        <v>0.31412167385659134</v>
      </c>
      <c r="AI574" s="39">
        <v>0.33595127494202115</v>
      </c>
      <c r="AJ574" s="39">
        <v>0.35967510651051587</v>
      </c>
      <c r="AK574" s="39">
        <v>0.36914217279802219</v>
      </c>
      <c r="AL574" s="39">
        <v>0.33016204468820015</v>
      </c>
      <c r="AM574" s="39">
        <v>0.35858666542624607</v>
      </c>
      <c r="AN574" s="39">
        <v>0.37317084741099171</v>
      </c>
      <c r="AO574" s="39">
        <v>0.38484998272723298</v>
      </c>
      <c r="AP574" s="39">
        <v>0.3541490406422157</v>
      </c>
      <c r="AQ574" s="39">
        <v>0.35995692583205174</v>
      </c>
    </row>
    <row r="575" spans="2:43" ht="14" thickBot="1" x14ac:dyDescent="0.35">
      <c r="B575" s="30"/>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row>
    <row r="579" spans="2:43" ht="14" thickBot="1" x14ac:dyDescent="0.3">
      <c r="B579" s="25" t="s">
        <v>186</v>
      </c>
    </row>
    <row r="580" spans="2:43" ht="14" thickBot="1" x14ac:dyDescent="0.35">
      <c r="B580" s="30"/>
      <c r="C580" s="27" t="s">
        <v>19</v>
      </c>
      <c r="D580" s="27" t="s">
        <v>20</v>
      </c>
      <c r="E580" s="27" t="s">
        <v>51</v>
      </c>
      <c r="F580" s="27" t="s">
        <v>52</v>
      </c>
      <c r="G580" s="27" t="s">
        <v>53</v>
      </c>
      <c r="H580" s="27" t="s">
        <v>54</v>
      </c>
      <c r="I580" s="27" t="s">
        <v>55</v>
      </c>
      <c r="J580" s="27" t="s">
        <v>56</v>
      </c>
      <c r="K580" s="27" t="s">
        <v>27</v>
      </c>
      <c r="L580" s="27" t="s">
        <v>28</v>
      </c>
      <c r="M580" s="27" t="s">
        <v>29</v>
      </c>
      <c r="N580" s="27" t="s">
        <v>30</v>
      </c>
      <c r="O580" s="27" t="s">
        <v>31</v>
      </c>
      <c r="P580" s="27" t="s">
        <v>32</v>
      </c>
      <c r="Q580" s="27" t="s">
        <v>33</v>
      </c>
      <c r="R580" s="27" t="s">
        <v>34</v>
      </c>
      <c r="S580" s="31" t="s">
        <v>35</v>
      </c>
      <c r="T580" s="31" t="s">
        <v>36</v>
      </c>
      <c r="U580" s="20" t="s">
        <v>37</v>
      </c>
      <c r="V580" s="20" t="s">
        <v>38</v>
      </c>
      <c r="W580" s="20" t="s">
        <v>39</v>
      </c>
      <c r="X580" s="20" t="s">
        <v>40</v>
      </c>
      <c r="Y580" s="20" t="s">
        <v>41</v>
      </c>
      <c r="Z580" s="20" t="s">
        <v>42</v>
      </c>
      <c r="AA580" s="20" t="s">
        <v>234</v>
      </c>
      <c r="AB580" s="20" t="s">
        <v>235</v>
      </c>
      <c r="AC580" s="20" t="s">
        <v>236</v>
      </c>
      <c r="AD580" s="20" t="s">
        <v>237</v>
      </c>
      <c r="AE580" s="20" t="s">
        <v>238</v>
      </c>
      <c r="AF580" s="20" t="s">
        <v>239</v>
      </c>
      <c r="AG580" s="20" t="s">
        <v>279</v>
      </c>
      <c r="AH580" s="20" t="s">
        <v>280</v>
      </c>
      <c r="AI580" s="20" t="s">
        <v>281</v>
      </c>
      <c r="AJ580" s="20" t="s">
        <v>282</v>
      </c>
      <c r="AK580" s="20" t="s">
        <v>283</v>
      </c>
      <c r="AL580" s="20" t="s">
        <v>285</v>
      </c>
      <c r="AM580" s="20" t="s">
        <v>286</v>
      </c>
      <c r="AN580" s="20" t="s">
        <v>287</v>
      </c>
      <c r="AO580" s="20" t="s">
        <v>288</v>
      </c>
      <c r="AP580" s="20" t="s">
        <v>293</v>
      </c>
      <c r="AQ580" s="20" t="s">
        <v>296</v>
      </c>
    </row>
    <row r="581" spans="2:43" ht="27" x14ac:dyDescent="0.3">
      <c r="B581" s="38" t="s">
        <v>187</v>
      </c>
      <c r="C581" s="39">
        <v>4.8405021811828063E-2</v>
      </c>
      <c r="D581" s="39">
        <v>8.7860536815335233E-2</v>
      </c>
      <c r="E581" s="39">
        <v>0.1569740355685548</v>
      </c>
      <c r="F581" s="39">
        <v>0.1726644634999146</v>
      </c>
      <c r="G581" s="39">
        <v>0.18660680133527383</v>
      </c>
      <c r="H581" s="39">
        <v>0.11416098307623421</v>
      </c>
      <c r="I581" s="39">
        <v>6.4973895058629466E-2</v>
      </c>
      <c r="J581" s="39">
        <v>9.3331684487007988E-2</v>
      </c>
      <c r="K581" s="39">
        <v>3.8129255429810167E-2</v>
      </c>
      <c r="L581" s="39">
        <v>0.23474204858959821</v>
      </c>
      <c r="M581" s="39">
        <v>0.33661531194808708</v>
      </c>
      <c r="N581" s="39">
        <v>0.11754633552813941</v>
      </c>
      <c r="O581" s="39">
        <v>0.21293993655949472</v>
      </c>
      <c r="P581" s="39">
        <v>0.39791297774627971</v>
      </c>
      <c r="Q581" s="39">
        <v>0.17092256856961788</v>
      </c>
      <c r="R581" s="39">
        <v>0.22142759821757654</v>
      </c>
      <c r="S581" s="39">
        <v>5.9212488985465064E-2</v>
      </c>
      <c r="T581" s="39">
        <v>0.19985144260532403</v>
      </c>
      <c r="U581" s="39">
        <v>6.1166776491332585E-2</v>
      </c>
      <c r="V581" s="39">
        <v>0.17238157489014594</v>
      </c>
      <c r="W581" s="39">
        <v>0.1413886157219448</v>
      </c>
      <c r="X581" s="39">
        <v>0.20914722381009584</v>
      </c>
      <c r="Y581" s="39">
        <v>8.5006044659907271E-2</v>
      </c>
      <c r="Z581" s="39">
        <v>0.16140361383278001</v>
      </c>
      <c r="AA581" s="39">
        <v>0.20364135434204986</v>
      </c>
      <c r="AB581" s="39">
        <v>0.16337829101602916</v>
      </c>
      <c r="AC581" s="39">
        <v>0.17827949319926339</v>
      </c>
      <c r="AD581" s="39">
        <v>0.17546363016021951</v>
      </c>
      <c r="AE581" s="39">
        <v>8.4231471104736083E-2</v>
      </c>
      <c r="AF581" s="39">
        <v>3.7437074495966109E-2</v>
      </c>
      <c r="AG581" s="39">
        <v>5.0585812894307532E-2</v>
      </c>
      <c r="AH581" s="39">
        <v>0.13528348364427792</v>
      </c>
      <c r="AI581" s="39">
        <v>0.12592505201563289</v>
      </c>
      <c r="AJ581" s="39">
        <v>7.3378474699265547E-2</v>
      </c>
      <c r="AK581" s="39">
        <v>5.8469984295590527E-2</v>
      </c>
      <c r="AL581" s="39">
        <v>5.8257522226208183E-2</v>
      </c>
      <c r="AM581" s="39">
        <v>0.19101567956892065</v>
      </c>
      <c r="AN581" s="39">
        <v>0.3033987073814764</v>
      </c>
      <c r="AO581" s="39">
        <v>0.14762481262599642</v>
      </c>
      <c r="AP581" s="39">
        <v>0.11661404648947302</v>
      </c>
      <c r="AQ581" s="39">
        <v>0.13651812081908937</v>
      </c>
    </row>
    <row r="582" spans="2:43" ht="13.5" x14ac:dyDescent="0.3">
      <c r="B582" s="32" t="s">
        <v>188</v>
      </c>
      <c r="C582" s="39">
        <v>8.5485870913262971E-2</v>
      </c>
      <c r="D582" s="39">
        <v>0.11672687998728951</v>
      </c>
      <c r="E582" s="39">
        <v>0.12768115938088248</v>
      </c>
      <c r="F582" s="39">
        <v>0.14154465004559799</v>
      </c>
      <c r="G582" s="39">
        <v>9.7074782864364106E-2</v>
      </c>
      <c r="H582" s="39">
        <v>0.18191260689352301</v>
      </c>
      <c r="I582" s="39">
        <v>0.14470092359478226</v>
      </c>
      <c r="J582" s="39">
        <v>0.14206128336573046</v>
      </c>
      <c r="K582" s="39">
        <v>0.19987235563784592</v>
      </c>
      <c r="L582" s="39">
        <v>0.1986211385908403</v>
      </c>
      <c r="M582" s="39">
        <v>0.15164002927503045</v>
      </c>
      <c r="N582" s="39">
        <v>0.24826810740533467</v>
      </c>
      <c r="O582" s="39">
        <v>0.30881187270392646</v>
      </c>
      <c r="P582" s="39">
        <v>0.39153651199644685</v>
      </c>
      <c r="Q582" s="39">
        <v>0.22554295247352016</v>
      </c>
      <c r="R582" s="39">
        <v>0.25879834401980989</v>
      </c>
      <c r="S582" s="39">
        <v>0.23944318671614676</v>
      </c>
      <c r="T582" s="39">
        <v>0.26084404349448154</v>
      </c>
      <c r="U582" s="39">
        <v>0.14249734665507113</v>
      </c>
      <c r="V582" s="39">
        <v>0.18377809901955353</v>
      </c>
      <c r="W582" s="39">
        <v>0.17762643798546665</v>
      </c>
      <c r="X582" s="39">
        <v>0.14987667448536685</v>
      </c>
      <c r="Y582" s="39">
        <v>0.1900414916302694</v>
      </c>
      <c r="Z582" s="39">
        <v>0.1672613943613469</v>
      </c>
      <c r="AA582" s="39">
        <v>0.1753175173889846</v>
      </c>
      <c r="AB582" s="39">
        <v>0.11643017942097322</v>
      </c>
      <c r="AC582" s="39">
        <v>9.7702570566687921E-2</v>
      </c>
      <c r="AD582" s="39">
        <v>0.12974935539171686</v>
      </c>
      <c r="AE582" s="39">
        <v>0.12101612244529968</v>
      </c>
      <c r="AF582" s="39">
        <v>0.10091246862364776</v>
      </c>
      <c r="AG582" s="39">
        <v>0.12814783546913985</v>
      </c>
      <c r="AH582" s="39">
        <v>9.7052151278998494E-2</v>
      </c>
      <c r="AI582" s="39">
        <v>0.10080327363103547</v>
      </c>
      <c r="AJ582" s="39">
        <v>0.12848884543814831</v>
      </c>
      <c r="AK582" s="39">
        <v>0.1419268036837163</v>
      </c>
      <c r="AL582" s="39">
        <v>0.1530763571029255</v>
      </c>
      <c r="AM582" s="39">
        <v>0.14092083559911384</v>
      </c>
      <c r="AN582" s="39">
        <v>0.13865551958046154</v>
      </c>
      <c r="AO582" s="39">
        <v>0.14076567376932972</v>
      </c>
      <c r="AP582" s="39">
        <v>0.15619120813041296</v>
      </c>
      <c r="AQ582" s="39">
        <v>3.6183198229786093E-2</v>
      </c>
    </row>
    <row r="583" spans="2:43" ht="14" thickBot="1" x14ac:dyDescent="0.35">
      <c r="B583" s="32" t="s">
        <v>189</v>
      </c>
      <c r="C583" s="39">
        <v>0.46240587692173829</v>
      </c>
      <c r="D583" s="39">
        <v>0.38543320895889915</v>
      </c>
      <c r="E583" s="39">
        <v>0.38024146566523248</v>
      </c>
      <c r="F583" s="39">
        <v>0.35738097090598059</v>
      </c>
      <c r="G583" s="39">
        <v>0.32839334940841253</v>
      </c>
      <c r="H583" s="39">
        <v>0.36529613749221873</v>
      </c>
      <c r="I583" s="39">
        <v>0.33048887947737221</v>
      </c>
      <c r="J583" s="39">
        <v>0.32266337582187965</v>
      </c>
      <c r="K583" s="39">
        <v>0.3412871248610595</v>
      </c>
      <c r="L583" s="39">
        <v>0.3215872447423872</v>
      </c>
      <c r="M583" s="39">
        <v>0.32917984596770217</v>
      </c>
      <c r="N583" s="39">
        <v>0.35442537979793398</v>
      </c>
      <c r="O583" s="39">
        <v>0.37089596241448874</v>
      </c>
      <c r="P583" s="39">
        <v>0.35031955732822212</v>
      </c>
      <c r="Q583" s="39">
        <v>0.34388631298472938</v>
      </c>
      <c r="R583" s="39">
        <v>0.3145669001127836</v>
      </c>
      <c r="S583" s="39">
        <v>0.29247097893628649</v>
      </c>
      <c r="T583" s="39">
        <v>0.30736588466332443</v>
      </c>
      <c r="U583" s="39">
        <v>0.28343591836800125</v>
      </c>
      <c r="V583" s="39">
        <v>0.24451469394678119</v>
      </c>
      <c r="W583" s="39">
        <v>0.32681536059823185</v>
      </c>
      <c r="X583" s="39">
        <v>0.33771218097273886</v>
      </c>
      <c r="Y583" s="39">
        <v>0.35818704563998421</v>
      </c>
      <c r="Z583" s="39">
        <v>0.30788459090399961</v>
      </c>
      <c r="AA583" s="39">
        <v>0.31336349999438018</v>
      </c>
      <c r="AB583" s="39">
        <v>0.30751019109922773</v>
      </c>
      <c r="AC583" s="39">
        <v>0.30687520827288772</v>
      </c>
      <c r="AD583" s="39">
        <v>0.36078314462760513</v>
      </c>
      <c r="AE583" s="39">
        <v>0.29691366753496445</v>
      </c>
      <c r="AF583" s="39">
        <v>0.37522233080534462</v>
      </c>
      <c r="AG583" s="39">
        <v>0.30278177493668967</v>
      </c>
      <c r="AH583" s="39">
        <v>0.28870113024569855</v>
      </c>
      <c r="AI583" s="39">
        <v>0.337699185010848</v>
      </c>
      <c r="AJ583" s="39">
        <v>0.34736008378417427</v>
      </c>
      <c r="AK583" s="39">
        <v>0.34230652733774647</v>
      </c>
      <c r="AL583" s="39">
        <v>0.33214205476780478</v>
      </c>
      <c r="AM583" s="39">
        <v>0.28156879926093814</v>
      </c>
      <c r="AN583" s="39">
        <v>0.28072102097247426</v>
      </c>
      <c r="AO583" s="39">
        <v>0.31868671667898002</v>
      </c>
      <c r="AP583" s="39">
        <v>0.30920246161025927</v>
      </c>
      <c r="AQ583" s="39">
        <v>0.2988711377444167</v>
      </c>
    </row>
    <row r="584" spans="2:43" ht="14" thickBot="1" x14ac:dyDescent="0.35">
      <c r="B584" s="30"/>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row>
    <row r="588" spans="2:43" ht="14" thickBot="1" x14ac:dyDescent="0.3">
      <c r="B588" s="25" t="s">
        <v>84</v>
      </c>
    </row>
    <row r="589" spans="2:43" ht="14" thickBot="1" x14ac:dyDescent="0.35">
      <c r="B589" s="30"/>
      <c r="C589" s="27" t="s">
        <v>19</v>
      </c>
      <c r="D589" s="27" t="s">
        <v>20</v>
      </c>
      <c r="E589" s="27" t="s">
        <v>51</v>
      </c>
      <c r="F589" s="27" t="s">
        <v>52</v>
      </c>
      <c r="G589" s="27" t="s">
        <v>53</v>
      </c>
      <c r="H589" s="27" t="s">
        <v>54</v>
      </c>
      <c r="I589" s="27" t="s">
        <v>55</v>
      </c>
      <c r="J589" s="27" t="s">
        <v>56</v>
      </c>
      <c r="K589" s="31" t="s">
        <v>27</v>
      </c>
      <c r="L589" s="31" t="s">
        <v>28</v>
      </c>
      <c r="M589" s="31" t="s">
        <v>29</v>
      </c>
      <c r="N589" s="31" t="s">
        <v>30</v>
      </c>
      <c r="O589" s="31" t="s">
        <v>31</v>
      </c>
      <c r="P589" s="31" t="s">
        <v>32</v>
      </c>
      <c r="Q589" s="31" t="s">
        <v>33</v>
      </c>
      <c r="R589" s="31" t="s">
        <v>34</v>
      </c>
      <c r="S589" s="31" t="s">
        <v>35</v>
      </c>
      <c r="T589" s="31" t="s">
        <v>36</v>
      </c>
      <c r="U589" s="20" t="s">
        <v>37</v>
      </c>
      <c r="V589" s="20" t="s">
        <v>38</v>
      </c>
      <c r="W589" s="20" t="s">
        <v>39</v>
      </c>
      <c r="X589" s="20" t="s">
        <v>40</v>
      </c>
      <c r="Y589" s="20" t="s">
        <v>41</v>
      </c>
      <c r="Z589" s="20" t="s">
        <v>42</v>
      </c>
      <c r="AA589" s="20" t="s">
        <v>234</v>
      </c>
      <c r="AB589" s="20" t="s">
        <v>235</v>
      </c>
      <c r="AC589" s="20" t="s">
        <v>236</v>
      </c>
      <c r="AD589" s="20" t="s">
        <v>237</v>
      </c>
      <c r="AE589" s="20" t="s">
        <v>238</v>
      </c>
      <c r="AF589" s="20" t="s">
        <v>239</v>
      </c>
      <c r="AG589" s="20" t="s">
        <v>279</v>
      </c>
      <c r="AH589" s="20" t="s">
        <v>280</v>
      </c>
      <c r="AI589" s="20" t="s">
        <v>281</v>
      </c>
      <c r="AJ589" s="20" t="s">
        <v>282</v>
      </c>
      <c r="AK589" s="20" t="s">
        <v>283</v>
      </c>
      <c r="AL589" s="20" t="s">
        <v>284</v>
      </c>
      <c r="AM589" s="20" t="s">
        <v>286</v>
      </c>
      <c r="AN589" s="20" t="s">
        <v>287</v>
      </c>
      <c r="AO589" s="20" t="s">
        <v>288</v>
      </c>
      <c r="AP589" s="20" t="s">
        <v>293</v>
      </c>
      <c r="AQ589" s="20" t="s">
        <v>296</v>
      </c>
    </row>
    <row r="590" spans="2:43" ht="13.5" x14ac:dyDescent="0.3">
      <c r="B590" s="38" t="s">
        <v>85</v>
      </c>
      <c r="C590" s="39">
        <v>0.10315731910643292</v>
      </c>
      <c r="D590" s="39">
        <v>8.6420817695723406E-2</v>
      </c>
      <c r="E590" s="39">
        <v>0.15676039520569301</v>
      </c>
      <c r="F590" s="39">
        <v>0.10608760825618116</v>
      </c>
      <c r="G590" s="39">
        <v>0.14590312722493254</v>
      </c>
      <c r="H590" s="39">
        <v>0.12829139860668956</v>
      </c>
      <c r="I590" s="39">
        <v>0.13676537911717321</v>
      </c>
      <c r="J590" s="39">
        <v>0.10066438645396057</v>
      </c>
      <c r="K590" s="39">
        <v>0.14853746083318464</v>
      </c>
      <c r="L590" s="39">
        <v>0.12800841096568982</v>
      </c>
      <c r="M590" s="39">
        <v>0.11723866426793414</v>
      </c>
      <c r="N590" s="39">
        <v>0.12951697534260365</v>
      </c>
      <c r="O590" s="39">
        <v>3.3360531277709903E-2</v>
      </c>
      <c r="P590" s="39">
        <v>0.11350654638609771</v>
      </c>
      <c r="Q590" s="39">
        <v>0.10881729465246988</v>
      </c>
      <c r="R590" s="39">
        <v>0.10772230125844309</v>
      </c>
      <c r="S590" s="39">
        <v>6.0889231420385825E-2</v>
      </c>
      <c r="T590" s="39">
        <v>7.1912346924999856E-2</v>
      </c>
      <c r="U590" s="39">
        <v>9.4041215370210332E-2</v>
      </c>
      <c r="V590" s="39">
        <v>4.82985087847074E-2</v>
      </c>
      <c r="W590" s="39">
        <v>7.8196202573528245E-2</v>
      </c>
      <c r="X590" s="39">
        <v>7.143542686566634E-2</v>
      </c>
      <c r="Y590" s="39">
        <v>8.5991356660212556E-2</v>
      </c>
      <c r="Z590" s="39">
        <v>0.10776232961053171</v>
      </c>
      <c r="AA590" s="39">
        <v>9.7806961455912361E-2</v>
      </c>
      <c r="AB590" s="39">
        <v>0.10474860745908224</v>
      </c>
      <c r="AC590" s="39">
        <v>8.6932327505651524E-2</v>
      </c>
      <c r="AD590" s="39">
        <v>0.10491024049046921</v>
      </c>
      <c r="AE590" s="39">
        <v>9.4936843712449814E-2</v>
      </c>
      <c r="AF590" s="39">
        <v>0.15407650536735887</v>
      </c>
      <c r="AG590" s="39">
        <v>0.17287269550022505</v>
      </c>
      <c r="AH590" s="39">
        <v>0.10009106350613689</v>
      </c>
      <c r="AI590" s="39">
        <v>0.14479687902913485</v>
      </c>
      <c r="AJ590" s="39">
        <v>0.11010105484980028</v>
      </c>
      <c r="AK590" s="39">
        <v>0.13449196034971703</v>
      </c>
      <c r="AL590" s="39">
        <v>0.14362801990815985</v>
      </c>
      <c r="AM590" s="39">
        <v>0.11090205656409163</v>
      </c>
      <c r="AN590" s="39">
        <v>0.11503578608201537</v>
      </c>
      <c r="AO590" s="39">
        <v>7.3756429671405901E-2</v>
      </c>
      <c r="AP590" s="39">
        <v>9.7299651241238599E-2</v>
      </c>
      <c r="AQ590" s="39">
        <v>0.13929214323567507</v>
      </c>
    </row>
    <row r="591" spans="2:43" ht="14" thickBot="1" x14ac:dyDescent="0.35">
      <c r="B591" s="32" t="s">
        <v>86</v>
      </c>
      <c r="C591" s="39">
        <v>0.89684608577288483</v>
      </c>
      <c r="D591" s="39">
        <v>0.91358339617935658</v>
      </c>
      <c r="E591" s="39">
        <v>0.84324719713759133</v>
      </c>
      <c r="F591" s="39">
        <v>0.88492011022859307</v>
      </c>
      <c r="G591" s="39">
        <v>0.85413420297435017</v>
      </c>
      <c r="H591" s="39">
        <v>0.87175519904775223</v>
      </c>
      <c r="I591" s="39">
        <v>0.86326879954189328</v>
      </c>
      <c r="J591" s="39">
        <v>0.89938256666056104</v>
      </c>
      <c r="K591" s="39">
        <v>0.85146253916681536</v>
      </c>
      <c r="L591" s="39">
        <v>0.87199158903431018</v>
      </c>
      <c r="M591" s="39">
        <v>0.88276133573206583</v>
      </c>
      <c r="N591" s="39">
        <v>0.87048302465739635</v>
      </c>
      <c r="O591" s="39">
        <v>0.96663946872229012</v>
      </c>
      <c r="P591" s="39">
        <v>0.8864934536139023</v>
      </c>
      <c r="Q591" s="39">
        <v>0.89118270534752997</v>
      </c>
      <c r="R591" s="39">
        <v>0.89227769874155693</v>
      </c>
      <c r="S591" s="39">
        <v>0.93911076857961417</v>
      </c>
      <c r="T591" s="39">
        <v>0.92808765307500019</v>
      </c>
      <c r="U591" s="39">
        <v>0.90595878462978963</v>
      </c>
      <c r="V591" s="39">
        <v>0.95170149121529257</v>
      </c>
      <c r="W591" s="39">
        <v>0.92180379742647167</v>
      </c>
      <c r="X591" s="39">
        <v>0.92856457313433372</v>
      </c>
      <c r="Y591" s="39">
        <v>0.91400864333978749</v>
      </c>
      <c r="Z591" s="39">
        <v>0.89223767038946833</v>
      </c>
      <c r="AA591" s="39">
        <v>0.9021930385440875</v>
      </c>
      <c r="AB591" s="39">
        <v>0.89525139254091779</v>
      </c>
      <c r="AC591" s="39">
        <v>0.91306767249434839</v>
      </c>
      <c r="AD591" s="39">
        <v>0.89508975950953096</v>
      </c>
      <c r="AE591" s="39">
        <v>0.90506315628755007</v>
      </c>
      <c r="AF591" s="39">
        <v>0.84592349463264127</v>
      </c>
      <c r="AG591" s="39">
        <v>0.8271273044997749</v>
      </c>
      <c r="AH591" s="39">
        <v>0.89990893649386305</v>
      </c>
      <c r="AI591" s="39">
        <v>0.85520312097086515</v>
      </c>
      <c r="AJ591" s="39">
        <v>0.88989894515019963</v>
      </c>
      <c r="AK591" s="39">
        <v>0.86550803965028289</v>
      </c>
      <c r="AL591" s="39">
        <v>0.85637198009184012</v>
      </c>
      <c r="AM591" s="39">
        <v>0.88909794343590853</v>
      </c>
      <c r="AN591" s="39">
        <v>0.88496421391798441</v>
      </c>
      <c r="AO591" s="39">
        <v>0.92624357032859406</v>
      </c>
      <c r="AP591" s="39">
        <v>0.90270034875876137</v>
      </c>
      <c r="AQ591" s="39">
        <v>0.86070785676432493</v>
      </c>
    </row>
    <row r="592" spans="2:43" ht="14" thickBot="1" x14ac:dyDescent="0.35">
      <c r="B592" s="30"/>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row>
    <row r="595" spans="2:43" ht="14" thickBot="1" x14ac:dyDescent="0.3">
      <c r="B595" s="25" t="s">
        <v>87</v>
      </c>
    </row>
    <row r="596" spans="2:43" ht="14" thickBot="1" x14ac:dyDescent="0.35">
      <c r="B596" s="30"/>
      <c r="C596" s="27" t="s">
        <v>19</v>
      </c>
      <c r="D596" s="27" t="s">
        <v>20</v>
      </c>
      <c r="E596" s="27" t="s">
        <v>51</v>
      </c>
      <c r="F596" s="27" t="s">
        <v>52</v>
      </c>
      <c r="G596" s="27" t="s">
        <v>53</v>
      </c>
      <c r="H596" s="27" t="s">
        <v>54</v>
      </c>
      <c r="I596" s="27" t="s">
        <v>55</v>
      </c>
      <c r="J596" s="27" t="s">
        <v>56</v>
      </c>
      <c r="K596" s="31" t="s">
        <v>27</v>
      </c>
      <c r="L596" s="31" t="s">
        <v>28</v>
      </c>
      <c r="M596" s="31" t="s">
        <v>29</v>
      </c>
      <c r="N596" s="31" t="s">
        <v>30</v>
      </c>
      <c r="O596" s="31" t="s">
        <v>31</v>
      </c>
      <c r="P596" s="31" t="s">
        <v>32</v>
      </c>
      <c r="Q596" s="31" t="s">
        <v>33</v>
      </c>
      <c r="R596" s="31" t="s">
        <v>34</v>
      </c>
      <c r="S596" s="31" t="s">
        <v>35</v>
      </c>
      <c r="T596" s="31" t="s">
        <v>36</v>
      </c>
      <c r="U596" s="20" t="s">
        <v>37</v>
      </c>
      <c r="V596" s="20" t="s">
        <v>38</v>
      </c>
      <c r="W596" s="20" t="s">
        <v>39</v>
      </c>
      <c r="X596" s="20" t="s">
        <v>40</v>
      </c>
      <c r="Y596" s="20" t="s">
        <v>41</v>
      </c>
      <c r="Z596" s="20" t="s">
        <v>42</v>
      </c>
      <c r="AA596" s="20" t="s">
        <v>234</v>
      </c>
      <c r="AB596" s="20" t="s">
        <v>235</v>
      </c>
      <c r="AC596" s="20" t="s">
        <v>236</v>
      </c>
      <c r="AD596" s="20" t="s">
        <v>237</v>
      </c>
      <c r="AE596" s="20" t="s">
        <v>238</v>
      </c>
      <c r="AF596" s="20" t="s">
        <v>239</v>
      </c>
      <c r="AG596" s="20" t="s">
        <v>279</v>
      </c>
      <c r="AH596" s="20" t="s">
        <v>280</v>
      </c>
      <c r="AI596" s="20" t="s">
        <v>281</v>
      </c>
      <c r="AJ596" s="20" t="s">
        <v>282</v>
      </c>
      <c r="AK596" s="20" t="s">
        <v>283</v>
      </c>
      <c r="AL596" s="20" t="s">
        <v>284</v>
      </c>
      <c r="AM596" s="20" t="s">
        <v>286</v>
      </c>
      <c r="AN596" s="20" t="s">
        <v>287</v>
      </c>
      <c r="AO596" s="20" t="s">
        <v>288</v>
      </c>
      <c r="AP596" s="20" t="s">
        <v>293</v>
      </c>
      <c r="AQ596" s="20" t="s">
        <v>296</v>
      </c>
    </row>
    <row r="597" spans="2:43" ht="13.5" x14ac:dyDescent="0.3">
      <c r="B597" s="38" t="s">
        <v>85</v>
      </c>
      <c r="C597" s="39">
        <v>0.12424151350047002</v>
      </c>
      <c r="D597" s="39">
        <v>9.7578379755796599E-2</v>
      </c>
      <c r="E597" s="39">
        <v>0.2062093362689558</v>
      </c>
      <c r="F597" s="39">
        <v>0.32276518184008646</v>
      </c>
      <c r="G597" s="39">
        <v>0.33736767510100962</v>
      </c>
      <c r="H597" s="39">
        <v>0.28969093537043655</v>
      </c>
      <c r="I597" s="39">
        <v>0.19084251919945522</v>
      </c>
      <c r="J597" s="39">
        <v>0.23425500412420783</v>
      </c>
      <c r="K597" s="39">
        <v>0.18806766343531314</v>
      </c>
      <c r="L597" s="39">
        <v>0.19794507069968797</v>
      </c>
      <c r="M597" s="39">
        <v>0.21145899077553443</v>
      </c>
      <c r="N597" s="39">
        <v>0.22413569247565049</v>
      </c>
      <c r="O597" s="39">
        <v>0.24161711321864376</v>
      </c>
      <c r="P597" s="39">
        <v>0.25675744550721191</v>
      </c>
      <c r="Q597" s="39">
        <v>0.2728434730227105</v>
      </c>
      <c r="R597" s="39">
        <v>0.27878733498027214</v>
      </c>
      <c r="S597" s="39">
        <v>0.26933585285855388</v>
      </c>
      <c r="T597" s="39">
        <v>0.26004144011795527</v>
      </c>
      <c r="U597" s="39">
        <v>0.26375654680653471</v>
      </c>
      <c r="V597" s="39">
        <v>0.26030367828845669</v>
      </c>
      <c r="W597" s="39">
        <v>0.26208765789521005</v>
      </c>
      <c r="X597" s="39">
        <v>0.26815185114793316</v>
      </c>
      <c r="Y597" s="39">
        <v>0.26563677166786237</v>
      </c>
      <c r="Z597" s="39">
        <v>0.24047947559777111</v>
      </c>
      <c r="AA597" s="39">
        <v>0.24221516652259037</v>
      </c>
      <c r="AB597" s="39">
        <v>0.24189917930875313</v>
      </c>
      <c r="AC597" s="39">
        <v>0.33383757934431224</v>
      </c>
      <c r="AD597" s="39">
        <v>0.4073172517770921</v>
      </c>
      <c r="AE597" s="39">
        <v>0.29809582296061998</v>
      </c>
      <c r="AF597" s="39">
        <v>0.40861953020216679</v>
      </c>
      <c r="AG597" s="39">
        <v>0.27260352375206892</v>
      </c>
      <c r="AH597" s="39">
        <v>0.26506748184764767</v>
      </c>
      <c r="AI597" s="39">
        <v>0.34530078202562969</v>
      </c>
      <c r="AJ597" s="39">
        <v>0.24185952824915147</v>
      </c>
      <c r="AK597" s="39">
        <v>0.26632689097748119</v>
      </c>
      <c r="AL597" s="39">
        <v>0.27238348683107888</v>
      </c>
      <c r="AM597" s="39">
        <v>0.22659368255836768</v>
      </c>
      <c r="AN597" s="39">
        <v>0.24036499354009244</v>
      </c>
      <c r="AO597" s="39">
        <v>0.24178798890562536</v>
      </c>
      <c r="AP597" s="39">
        <v>0.24219124960654706</v>
      </c>
      <c r="AQ597" s="39">
        <v>0.22820713673807616</v>
      </c>
    </row>
    <row r="598" spans="2:43" ht="14" thickBot="1" x14ac:dyDescent="0.35">
      <c r="B598" s="32" t="s">
        <v>86</v>
      </c>
      <c r="C598" s="39">
        <v>0.86932080869950901</v>
      </c>
      <c r="D598" s="39">
        <v>0.90242162024420325</v>
      </c>
      <c r="E598" s="39">
        <v>0.79379066373104423</v>
      </c>
      <c r="F598" s="39">
        <v>0.66639592093706523</v>
      </c>
      <c r="G598" s="39">
        <v>0.66263232489899038</v>
      </c>
      <c r="H598" s="39">
        <v>0.71030906462956334</v>
      </c>
      <c r="I598" s="39">
        <v>0.80915748080054484</v>
      </c>
      <c r="J598" s="39">
        <v>0.76574499587579214</v>
      </c>
      <c r="K598" s="39">
        <v>0.81193233656468689</v>
      </c>
      <c r="L598" s="39">
        <v>0.80205492930031208</v>
      </c>
      <c r="M598" s="39">
        <v>0.78854100922446557</v>
      </c>
      <c r="N598" s="39">
        <v>0.77586430752434943</v>
      </c>
      <c r="O598" s="39">
        <v>0.75838288678135624</v>
      </c>
      <c r="P598" s="39">
        <v>0.74324255449278809</v>
      </c>
      <c r="Q598" s="39">
        <v>0.7271565269772895</v>
      </c>
      <c r="R598" s="39">
        <v>0.72121266501972792</v>
      </c>
      <c r="S598" s="39">
        <v>0.73066414714144612</v>
      </c>
      <c r="T598" s="39">
        <v>0.73995855988204473</v>
      </c>
      <c r="U598" s="39">
        <v>0.73624345319346529</v>
      </c>
      <c r="V598" s="39">
        <v>0.73969632171154331</v>
      </c>
      <c r="W598" s="39">
        <v>0.73791234210478995</v>
      </c>
      <c r="X598" s="39">
        <v>0.73184814885206684</v>
      </c>
      <c r="Y598" s="39">
        <v>0.73436322833213763</v>
      </c>
      <c r="Z598" s="39">
        <v>0.75952052440222895</v>
      </c>
      <c r="AA598" s="39">
        <v>0.75778483347740966</v>
      </c>
      <c r="AB598" s="39">
        <v>0.75810082069124685</v>
      </c>
      <c r="AC598" s="39">
        <v>0.66616242065568776</v>
      </c>
      <c r="AD598" s="39">
        <v>0.5926827482229079</v>
      </c>
      <c r="AE598" s="39">
        <v>0.70190417703938002</v>
      </c>
      <c r="AF598" s="39">
        <v>0.59138046979783321</v>
      </c>
      <c r="AG598" s="39">
        <v>0.72739647624793102</v>
      </c>
      <c r="AH598" s="39">
        <v>0.73493251815235228</v>
      </c>
      <c r="AI598" s="39">
        <v>0.65469921797437036</v>
      </c>
      <c r="AJ598" s="39">
        <v>0.75814047175084853</v>
      </c>
      <c r="AK598" s="39">
        <v>0.73367310902251881</v>
      </c>
      <c r="AL598" s="39">
        <v>0.72761651316892106</v>
      </c>
      <c r="AM598" s="39">
        <v>0.77340631744163235</v>
      </c>
      <c r="AN598" s="39">
        <v>0.75963500645990756</v>
      </c>
      <c r="AO598" s="39">
        <v>0.75821201109437464</v>
      </c>
      <c r="AP598" s="39">
        <v>0.75780875039345297</v>
      </c>
      <c r="AQ598" s="39">
        <v>0.77179286326192387</v>
      </c>
    </row>
    <row r="599" spans="2:43" ht="14" thickBot="1" x14ac:dyDescent="0.35">
      <c r="B599" s="30"/>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row>
    <row r="603" spans="2:43" ht="13.5" x14ac:dyDescent="0.25">
      <c r="B603" s="25" t="s">
        <v>13</v>
      </c>
    </row>
    <row r="605" spans="2:43" ht="14" thickBot="1" x14ac:dyDescent="0.3">
      <c r="B605" s="25" t="s">
        <v>190</v>
      </c>
      <c r="AB605" s="74"/>
    </row>
    <row r="606" spans="2:43" ht="14" thickBot="1" x14ac:dyDescent="0.35">
      <c r="B606" s="23"/>
      <c r="C606" s="27" t="s">
        <v>19</v>
      </c>
      <c r="D606" s="27" t="s">
        <v>20</v>
      </c>
      <c r="E606" s="27" t="s">
        <v>51</v>
      </c>
      <c r="F606" s="27" t="s">
        <v>52</v>
      </c>
      <c r="G606" s="27" t="s">
        <v>53</v>
      </c>
      <c r="H606" s="27" t="s">
        <v>54</v>
      </c>
      <c r="I606" s="27" t="s">
        <v>55</v>
      </c>
      <c r="J606" s="27" t="s">
        <v>56</v>
      </c>
      <c r="K606" s="31" t="s">
        <v>27</v>
      </c>
      <c r="L606" s="31" t="s">
        <v>28</v>
      </c>
      <c r="M606" s="31" t="s">
        <v>29</v>
      </c>
      <c r="N606" s="31" t="s">
        <v>30</v>
      </c>
      <c r="O606" s="31" t="s">
        <v>31</v>
      </c>
      <c r="P606" s="31" t="s">
        <v>32</v>
      </c>
      <c r="Q606" s="31" t="s">
        <v>33</v>
      </c>
      <c r="R606" s="31" t="s">
        <v>34</v>
      </c>
      <c r="S606" s="31" t="s">
        <v>35</v>
      </c>
      <c r="T606" s="31" t="s">
        <v>36</v>
      </c>
      <c r="U606" s="20" t="s">
        <v>37</v>
      </c>
      <c r="V606" s="20" t="s">
        <v>38</v>
      </c>
      <c r="W606" s="20" t="s">
        <v>39</v>
      </c>
      <c r="X606" s="20" t="s">
        <v>40</v>
      </c>
      <c r="Y606" s="20" t="s">
        <v>41</v>
      </c>
      <c r="Z606" s="20" t="s">
        <v>42</v>
      </c>
      <c r="AA606" s="20" t="s">
        <v>234</v>
      </c>
      <c r="AB606" s="20" t="s">
        <v>235</v>
      </c>
      <c r="AC606" s="20" t="s">
        <v>236</v>
      </c>
      <c r="AD606" s="20" t="s">
        <v>237</v>
      </c>
      <c r="AE606" s="20" t="s">
        <v>238</v>
      </c>
      <c r="AF606" s="20" t="s">
        <v>239</v>
      </c>
      <c r="AG606" s="20" t="s">
        <v>279</v>
      </c>
      <c r="AH606" s="20" t="s">
        <v>280</v>
      </c>
      <c r="AI606" s="20" t="s">
        <v>281</v>
      </c>
      <c r="AJ606" s="20" t="s">
        <v>282</v>
      </c>
      <c r="AK606" s="20" t="s">
        <v>283</v>
      </c>
      <c r="AL606" s="20" t="s">
        <v>284</v>
      </c>
      <c r="AM606" s="20" t="s">
        <v>286</v>
      </c>
      <c r="AN606" s="20" t="s">
        <v>287</v>
      </c>
      <c r="AO606" s="20" t="s">
        <v>288</v>
      </c>
      <c r="AP606" s="20" t="s">
        <v>293</v>
      </c>
      <c r="AQ606" s="20" t="s">
        <v>296</v>
      </c>
    </row>
    <row r="607" spans="2:43" ht="13.5" x14ac:dyDescent="0.3">
      <c r="B607" s="32" t="s">
        <v>191</v>
      </c>
      <c r="C607" s="40">
        <v>0.76279721031253678</v>
      </c>
      <c r="D607" s="40">
        <v>0.73570115776260714</v>
      </c>
      <c r="E607" s="40">
        <v>0.69263196457807263</v>
      </c>
      <c r="F607" s="40">
        <v>0.70654726459228112</v>
      </c>
      <c r="G607" s="40">
        <v>0.73146466805133148</v>
      </c>
      <c r="H607" s="40">
        <v>0.77756666848861999</v>
      </c>
      <c r="I607" s="40">
        <v>0.78705810566230516</v>
      </c>
      <c r="J607" s="40">
        <v>0.76804913982829526</v>
      </c>
      <c r="K607" s="40">
        <v>0.77971278730470817</v>
      </c>
      <c r="L607" s="40">
        <v>0.78345619235380104</v>
      </c>
      <c r="M607" s="40">
        <v>0.75971811658359867</v>
      </c>
      <c r="N607" s="40">
        <v>0.75306723232639428</v>
      </c>
      <c r="O607" s="40">
        <v>0.78170371329663335</v>
      </c>
      <c r="P607" s="40">
        <v>0.76069979183961012</v>
      </c>
      <c r="Q607" s="40">
        <v>0.7675002907002938</v>
      </c>
      <c r="R607" s="40">
        <v>0.76853455663313208</v>
      </c>
      <c r="S607" s="40">
        <v>0.75883035051385417</v>
      </c>
      <c r="T607" s="40">
        <v>0.76436243820649641</v>
      </c>
      <c r="U607" s="40">
        <v>0.78128142364378028</v>
      </c>
      <c r="V607" s="40">
        <v>0.7598034680653063</v>
      </c>
      <c r="W607" s="40">
        <v>0.78321492098184731</v>
      </c>
      <c r="X607" s="40">
        <v>0.82534253863712559</v>
      </c>
      <c r="Y607" s="40">
        <v>0.86261359398841364</v>
      </c>
      <c r="Z607" s="40">
        <v>0.86261359398841364</v>
      </c>
      <c r="AA607" s="40">
        <v>0.86404860724071753</v>
      </c>
      <c r="AB607" s="40">
        <v>0.86481075460422174</v>
      </c>
      <c r="AC607" s="40">
        <v>0.86050850819224167</v>
      </c>
      <c r="AD607" s="40">
        <v>0.84972653397911391</v>
      </c>
      <c r="AE607" s="40">
        <v>0.85420869344559636</v>
      </c>
      <c r="AF607" s="40">
        <v>0.86826827948063867</v>
      </c>
      <c r="AG607" s="40">
        <v>0.87688307641471996</v>
      </c>
      <c r="AH607" s="40">
        <v>0.86936469350695034</v>
      </c>
      <c r="AI607" s="40">
        <v>0.87854080128902978</v>
      </c>
      <c r="AJ607" s="40">
        <v>0.86443451723950526</v>
      </c>
      <c r="AK607" s="40">
        <v>0.77133497227469427</v>
      </c>
      <c r="AL607" s="40">
        <v>0.86228040215864921</v>
      </c>
      <c r="AM607" s="40">
        <v>0.87320481961187668</v>
      </c>
      <c r="AN607" s="40">
        <v>0.86274804507053604</v>
      </c>
      <c r="AO607" s="40">
        <v>0.89431295494027951</v>
      </c>
      <c r="AP607" s="40">
        <v>0.89310527716352117</v>
      </c>
      <c r="AQ607" s="40">
        <v>0.8823120292543668</v>
      </c>
    </row>
    <row r="608" spans="2:43" ht="13.5" x14ac:dyDescent="0.3">
      <c r="B608" s="32" t="s">
        <v>192</v>
      </c>
      <c r="C608" s="40">
        <v>0.11170081705446483</v>
      </c>
      <c r="D608" s="40">
        <v>0.13124747638373946</v>
      </c>
      <c r="E608" s="40">
        <v>0.13560614336795435</v>
      </c>
      <c r="F608" s="40">
        <v>0.11472577757332557</v>
      </c>
      <c r="G608" s="40">
        <v>7.9868425714445093E-2</v>
      </c>
      <c r="H608" s="40">
        <v>5.9981093072477461E-2</v>
      </c>
      <c r="I608" s="40">
        <v>6.5692323570018446E-2</v>
      </c>
      <c r="J608" s="40">
        <v>8.4784964847610375E-2</v>
      </c>
      <c r="K608" s="40">
        <v>7.1729312314203986E-2</v>
      </c>
      <c r="L608" s="40">
        <v>6.9500000000000006E-2</v>
      </c>
      <c r="M608" s="40">
        <v>9.9699999999999997E-2</v>
      </c>
      <c r="N608" s="40">
        <v>0.11169999999999999</v>
      </c>
      <c r="O608" s="40">
        <v>9.8711598083201915E-2</v>
      </c>
      <c r="P608" s="40">
        <v>0.10380679579459967</v>
      </c>
      <c r="Q608" s="40">
        <v>8.5599999999999996E-2</v>
      </c>
      <c r="R608" s="40">
        <v>9.69E-2</v>
      </c>
      <c r="S608" s="40">
        <v>8.3778125120387403E-2</v>
      </c>
      <c r="T608" s="40">
        <v>7.2730972022158474E-2</v>
      </c>
      <c r="U608" s="40">
        <v>5.7561077673609282E-2</v>
      </c>
      <c r="V608" s="40">
        <v>7.9614501051749109E-2</v>
      </c>
      <c r="W608" s="40">
        <v>7.538019417234626E-2</v>
      </c>
      <c r="X608" s="40">
        <v>3.4341382780452276E-2</v>
      </c>
      <c r="Y608" s="40">
        <v>2.4758347246535875E-2</v>
      </c>
      <c r="Z608" s="40">
        <v>3.7990854330129907E-2</v>
      </c>
      <c r="AA608" s="40">
        <v>3.414522742534977E-2</v>
      </c>
      <c r="AB608" s="40">
        <v>3.0599999999999999E-2</v>
      </c>
      <c r="AC608" s="40">
        <v>2.6798659870478778E-2</v>
      </c>
      <c r="AD608" s="40">
        <v>3.2589732467072315E-2</v>
      </c>
      <c r="AE608" s="40">
        <v>4.0777813166247893E-2</v>
      </c>
      <c r="AF608" s="40">
        <v>2.7308844140299007E-2</v>
      </c>
      <c r="AG608" s="40">
        <v>4.1339022731290816E-2</v>
      </c>
      <c r="AH608" s="40">
        <v>4.7249061025774433E-2</v>
      </c>
      <c r="AI608" s="40">
        <v>3.8754209494276548E-2</v>
      </c>
      <c r="AJ608" s="40">
        <v>4.7573223818994745E-2</v>
      </c>
      <c r="AK608" s="40">
        <v>3.3653440705366557E-2</v>
      </c>
      <c r="AL608" s="40">
        <v>4.6326346014457592E-2</v>
      </c>
      <c r="AM608" s="40">
        <v>4.3289524313944824E-2</v>
      </c>
      <c r="AN608" s="40">
        <v>4.4375223748947291E-2</v>
      </c>
      <c r="AO608" s="40">
        <v>2.7498250475029566E-2</v>
      </c>
      <c r="AP608" s="40">
        <v>5.3197050128436653E-2</v>
      </c>
      <c r="AQ608" s="40">
        <v>5.8376555664997484E-2</v>
      </c>
    </row>
    <row r="609" spans="2:44" ht="13.5" x14ac:dyDescent="0.3">
      <c r="B609" s="32" t="s">
        <v>193</v>
      </c>
      <c r="C609" s="40">
        <v>3.1223198958849376E-2</v>
      </c>
      <c r="D609" s="40">
        <v>3.1525294474139501E-2</v>
      </c>
      <c r="E609" s="40">
        <v>7.091871455707828E-2</v>
      </c>
      <c r="F609" s="40">
        <v>7.1660583372721715E-2</v>
      </c>
      <c r="G609" s="40">
        <v>6.887000605821339E-2</v>
      </c>
      <c r="H609" s="40">
        <v>4.9776455609962307E-2</v>
      </c>
      <c r="I609" s="40">
        <v>2.4878045570943613E-2</v>
      </c>
      <c r="J609" s="40">
        <v>2.7222141155955861E-2</v>
      </c>
      <c r="K609" s="40">
        <v>2.0584353070514223E-2</v>
      </c>
      <c r="L609" s="40">
        <v>2.2765885185017314E-2</v>
      </c>
      <c r="M609" s="40">
        <v>2.3706358407108864E-2</v>
      </c>
      <c r="N609" s="40">
        <v>1.7209184265298633E-2</v>
      </c>
      <c r="O609" s="40">
        <v>1.7943760110695539E-2</v>
      </c>
      <c r="P609" s="40">
        <v>2.1659081798020393E-2</v>
      </c>
      <c r="Q609" s="40">
        <v>3.3933076997501012E-2</v>
      </c>
      <c r="R609" s="40">
        <v>2.2062666784384049E-2</v>
      </c>
      <c r="S609" s="40">
        <v>3.536247773271723E-2</v>
      </c>
      <c r="T609" s="40">
        <v>1.5986011603205966E-2</v>
      </c>
      <c r="U609" s="40">
        <v>1.4060614215635118E-2</v>
      </c>
      <c r="V609" s="40">
        <v>1.82598032096878E-2</v>
      </c>
      <c r="W609" s="40">
        <v>1.3939337422260058E-2</v>
      </c>
      <c r="X609" s="40">
        <v>2.92224797004236E-2</v>
      </c>
      <c r="Y609" s="40">
        <v>2.6421784583849785E-2</v>
      </c>
      <c r="Z609" s="40">
        <v>3.5555625818655859E-2</v>
      </c>
      <c r="AA609" s="40">
        <v>2.19501971096344E-2</v>
      </c>
      <c r="AB609" s="40">
        <v>2.7188039658540102E-2</v>
      </c>
      <c r="AC609" s="40">
        <v>2.0068195225412658E-2</v>
      </c>
      <c r="AD609" s="40">
        <v>3.0670537982195083E-2</v>
      </c>
      <c r="AE609" s="40">
        <v>1.2856844161365177E-2</v>
      </c>
      <c r="AF609" s="40">
        <v>1.5366265783126014E-2</v>
      </c>
      <c r="AG609" s="40">
        <v>1.1056370147732244E-2</v>
      </c>
      <c r="AH609" s="40">
        <v>1.2687547616551229E-2</v>
      </c>
      <c r="AI609" s="40">
        <v>1.2568323951698832E-2</v>
      </c>
      <c r="AJ609" s="40">
        <v>1.5961284154483564E-2</v>
      </c>
      <c r="AK609" s="40">
        <v>1.400689094200424E-2</v>
      </c>
      <c r="AL609" s="40">
        <v>1.3884687255882069E-2</v>
      </c>
      <c r="AM609" s="40">
        <v>1.4963526438028899E-2</v>
      </c>
      <c r="AN609" s="40">
        <v>1.7922953040696597E-2</v>
      </c>
      <c r="AO609" s="40">
        <v>1.6236597901685294E-2</v>
      </c>
      <c r="AP609" s="40">
        <v>1.5834480962062036E-2</v>
      </c>
      <c r="AQ609" s="40">
        <v>1.9192540256362155E-2</v>
      </c>
    </row>
    <row r="610" spans="2:44" ht="13.5" x14ac:dyDescent="0.3">
      <c r="B610" s="32" t="s">
        <v>194</v>
      </c>
      <c r="C610" s="40">
        <v>1.2768518004610209E-2</v>
      </c>
      <c r="D610" s="40">
        <v>1.0655234089205823E-2</v>
      </c>
      <c r="E610" s="40">
        <v>1.671962781568416E-2</v>
      </c>
      <c r="F610" s="40">
        <v>1.0696578437733752E-2</v>
      </c>
      <c r="G610" s="40">
        <v>1.3779611221639303E-2</v>
      </c>
      <c r="H610" s="40">
        <v>1.1399397605306751E-2</v>
      </c>
      <c r="I610" s="40">
        <v>1.0854165658054117E-2</v>
      </c>
      <c r="J610" s="40">
        <v>1.2341367179942145E-2</v>
      </c>
      <c r="K610" s="40">
        <v>1.2944415616522967E-2</v>
      </c>
      <c r="L610" s="40">
        <v>1.0051823003219213E-2</v>
      </c>
      <c r="M610" s="40">
        <v>1.1666693817357607E-2</v>
      </c>
      <c r="N610" s="40">
        <v>1.3179664364064057E-2</v>
      </c>
      <c r="O610" s="40">
        <v>1.0044975995647673E-2</v>
      </c>
      <c r="P610" s="40">
        <v>1.017211597553677E-2</v>
      </c>
      <c r="Q610" s="40">
        <v>1.1398838160143126E-2</v>
      </c>
      <c r="R610" s="40">
        <v>9.7943325505812241E-3</v>
      </c>
      <c r="S610" s="40">
        <v>1.5370850653512753E-2</v>
      </c>
      <c r="T610" s="40">
        <v>2.0384060304619211E-2</v>
      </c>
      <c r="U610" s="40">
        <v>2.1925077865525569E-2</v>
      </c>
      <c r="V610" s="40">
        <v>2.1575105315082443E-2</v>
      </c>
      <c r="W610" s="40">
        <v>1.3380484877586449E-2</v>
      </c>
      <c r="X610" s="40">
        <v>1.2310852988950079E-2</v>
      </c>
      <c r="Y610" s="40">
        <v>7.3985679422034307E-3</v>
      </c>
      <c r="Z610" s="40">
        <v>6.0940816297565268E-3</v>
      </c>
      <c r="AA610" s="40">
        <v>8.1697789378237014E-3</v>
      </c>
      <c r="AB610" s="40">
        <v>4.3338878190621625E-3</v>
      </c>
      <c r="AC610" s="40">
        <v>2.1174136635995086E-2</v>
      </c>
      <c r="AD610" s="40">
        <v>2.2524450874137961E-2</v>
      </c>
      <c r="AE610" s="40">
        <v>2.5666350314699212E-2</v>
      </c>
      <c r="AF610" s="40">
        <v>3.0449156510929835E-2</v>
      </c>
      <c r="AG610" s="40">
        <v>2.2209713751956257E-2</v>
      </c>
      <c r="AH610" s="40">
        <v>2.3091645446017828E-2</v>
      </c>
      <c r="AI610" s="40">
        <v>2.7458512942589188E-2</v>
      </c>
      <c r="AJ610" s="40">
        <v>2.3726794643923455E-2</v>
      </c>
      <c r="AK610" s="40">
        <v>2.4891679028809954E-2</v>
      </c>
      <c r="AL610" s="40">
        <v>2.8861065874841652E-2</v>
      </c>
      <c r="AM610" s="40">
        <v>2.7312273292627146E-2</v>
      </c>
      <c r="AN610" s="40">
        <v>3.000041028648354E-2</v>
      </c>
      <c r="AO610" s="40">
        <v>1.6558381666928738E-2</v>
      </c>
      <c r="AP610" s="40">
        <v>6.1168505788382196E-3</v>
      </c>
      <c r="AQ610" s="40">
        <v>5.959245533652925E-3</v>
      </c>
    </row>
    <row r="611" spans="2:44" ht="13.5" x14ac:dyDescent="0.3">
      <c r="B611" s="32" t="s">
        <v>195</v>
      </c>
      <c r="C611" s="40">
        <v>1.9156362182664543E-2</v>
      </c>
      <c r="D611" s="40">
        <v>1.805352602320268E-2</v>
      </c>
      <c r="E611" s="40">
        <v>1.6415163135655605E-2</v>
      </c>
      <c r="F611" s="40">
        <v>1.8535665611167346E-2</v>
      </c>
      <c r="G611" s="40">
        <v>2.216299075615737E-2</v>
      </c>
      <c r="H611" s="40">
        <v>1.7713477097871258E-2</v>
      </c>
      <c r="I611" s="40">
        <v>8.8749296500070258E-3</v>
      </c>
      <c r="J611" s="40">
        <v>1.1515174440806497E-2</v>
      </c>
      <c r="K611" s="40">
        <v>1.5299451784066461E-2</v>
      </c>
      <c r="L611" s="40">
        <v>1.1020339061525115E-2</v>
      </c>
      <c r="M611" s="40">
        <v>1.0544951887279778E-2</v>
      </c>
      <c r="N611" s="40">
        <v>8.6042197708645646E-3</v>
      </c>
      <c r="O611" s="40">
        <v>1.0139150551130072E-2</v>
      </c>
      <c r="P611" s="40">
        <v>1.1998173839712365E-2</v>
      </c>
      <c r="Q611" s="40">
        <v>1.1959247086702218E-2</v>
      </c>
      <c r="R611" s="40">
        <v>1.2974269963480094E-2</v>
      </c>
      <c r="S611" s="40">
        <v>1.0541008186277652E-2</v>
      </c>
      <c r="T611" s="40">
        <v>1.9864292249645591E-2</v>
      </c>
      <c r="U611" s="40">
        <v>1.1336644738598384E-2</v>
      </c>
      <c r="V611" s="40">
        <v>1.6935545504177935E-2</v>
      </c>
      <c r="W611" s="40">
        <v>8.7964322552289698E-3</v>
      </c>
      <c r="X611" s="40">
        <v>6.4479908987587964E-3</v>
      </c>
      <c r="Y611" s="40">
        <v>8.7432203852276531E-3</v>
      </c>
      <c r="Z611" s="40">
        <v>7.9829131925308067E-3</v>
      </c>
      <c r="AA611" s="40">
        <v>1.1618329247847678E-2</v>
      </c>
      <c r="AB611" s="40">
        <v>6.2758732537494715E-3</v>
      </c>
      <c r="AC611" s="40">
        <v>6.4771310272897552E-3</v>
      </c>
      <c r="AD611" s="40">
        <v>4.6255716186864278E-3</v>
      </c>
      <c r="AE611" s="40">
        <v>7.4056552553864764E-3</v>
      </c>
      <c r="AF611" s="40">
        <v>4.8840408902510041E-3</v>
      </c>
      <c r="AG611" s="40">
        <v>7.180695745573798E-3</v>
      </c>
      <c r="AH611" s="40">
        <v>5.8354400665105608E-3</v>
      </c>
      <c r="AI611" s="40">
        <v>5.1143820810591453E-3</v>
      </c>
      <c r="AJ611" s="40">
        <v>1.2047919316501669E-2</v>
      </c>
      <c r="AK611" s="40">
        <v>1.144966373000247E-2</v>
      </c>
      <c r="AL611" s="40">
        <v>6.8473188779991367E-3</v>
      </c>
      <c r="AM611" s="40">
        <v>5.698869037653472E-3</v>
      </c>
      <c r="AN611" s="40">
        <v>6.6522953053771245E-3</v>
      </c>
      <c r="AO611" s="40">
        <v>5.2977768176920128E-3</v>
      </c>
      <c r="AP611" s="40">
        <v>6.7063220389863062E-3</v>
      </c>
      <c r="AQ611" s="40">
        <v>7.9522976813319931E-3</v>
      </c>
    </row>
    <row r="612" spans="2:44" ht="13.5" x14ac:dyDescent="0.3">
      <c r="B612" s="32" t="s">
        <v>196</v>
      </c>
      <c r="C612" s="40">
        <v>6.2353893178957759E-2</v>
      </c>
      <c r="D612" s="40">
        <v>7.2712551959983371E-2</v>
      </c>
      <c r="E612" s="40">
        <v>6.7708386714287624E-2</v>
      </c>
      <c r="F612" s="40">
        <v>7.7813947582524107E-2</v>
      </c>
      <c r="G612" s="40">
        <v>8.3854298198037608E-2</v>
      </c>
      <c r="H612" s="40">
        <v>8.3562910212702776E-2</v>
      </c>
      <c r="I612" s="40">
        <v>0.10264242988819507</v>
      </c>
      <c r="J612" s="40">
        <v>9.6087212547422987E-2</v>
      </c>
      <c r="K612" s="40">
        <v>9.9729679909984395E-2</v>
      </c>
      <c r="L612" s="40">
        <v>0.10322525439997836</v>
      </c>
      <c r="M612" s="40">
        <v>9.4684815843285128E-2</v>
      </c>
      <c r="N612" s="40">
        <v>9.6269903236849239E-2</v>
      </c>
      <c r="O612" s="40">
        <v>8.1456801962691588E-2</v>
      </c>
      <c r="P612" s="40">
        <v>9.1664040752520701E-2</v>
      </c>
      <c r="Q612" s="40">
        <v>8.9569398050115545E-2</v>
      </c>
      <c r="R612" s="40">
        <v>8.9740147484301272E-2</v>
      </c>
      <c r="S612" s="40">
        <v>9.6117187793250569E-2</v>
      </c>
      <c r="T612" s="40">
        <v>0.1066722256138742</v>
      </c>
      <c r="U612" s="40">
        <v>0.11383516186285141</v>
      </c>
      <c r="V612" s="40">
        <v>0.10381157685399631</v>
      </c>
      <c r="W612" s="40">
        <v>0.10528863029073107</v>
      </c>
      <c r="X612" s="40">
        <v>9.233475499428985E-2</v>
      </c>
      <c r="Y612" s="40">
        <v>7.0064485853769509E-2</v>
      </c>
      <c r="Z612" s="40">
        <v>6.2403586347481443E-2</v>
      </c>
      <c r="AA612" s="40">
        <v>6.0067860038627241E-2</v>
      </c>
      <c r="AB612" s="40">
        <v>6.6834078389581719E-2</v>
      </c>
      <c r="AC612" s="40">
        <v>6.1703248379535603E-3</v>
      </c>
      <c r="AD612" s="40">
        <v>5.0667455170976781E-3</v>
      </c>
      <c r="AE612" s="40">
        <v>3.5914735691701966E-3</v>
      </c>
      <c r="AF612" s="40">
        <v>4.9628450460365474E-3</v>
      </c>
      <c r="AG612" s="40">
        <v>4.4822323196152189E-3</v>
      </c>
      <c r="AH612" s="40">
        <v>4.8801169439736513E-3</v>
      </c>
      <c r="AI612" s="40">
        <v>7.094975438450093E-3</v>
      </c>
      <c r="AJ612" s="40">
        <v>4.7589409316094664E-3</v>
      </c>
      <c r="AK612" s="40">
        <v>9.9022336639277356E-3</v>
      </c>
      <c r="AL612" s="40">
        <v>8.8928378274939178E-3</v>
      </c>
      <c r="AM612" s="40">
        <v>7.1027087910066561E-3</v>
      </c>
      <c r="AN612" s="40">
        <v>8.8369092977834199E-3</v>
      </c>
      <c r="AO612" s="40">
        <v>1.1823292132349927E-2</v>
      </c>
      <c r="AP612" s="40">
        <v>2.504001912815533E-2</v>
      </c>
      <c r="AQ612" s="40">
        <v>2.620733160928845E-2</v>
      </c>
    </row>
    <row r="613" spans="2:44" ht="14" thickBot="1" x14ac:dyDescent="0.35">
      <c r="B613" s="41" t="s">
        <v>197</v>
      </c>
      <c r="C613" s="42">
        <v>9.4278773366232513E-2</v>
      </c>
      <c r="D613" s="42">
        <v>0.10142131207239187</v>
      </c>
      <c r="E613" s="42">
        <v>0.10084317766562739</v>
      </c>
      <c r="F613" s="42">
        <v>0.10704619163142522</v>
      </c>
      <c r="G613" s="42">
        <v>0.11979690017583428</v>
      </c>
      <c r="H613" s="42">
        <v>0.11267578491588079</v>
      </c>
      <c r="I613" s="42">
        <v>0.1223715251962562</v>
      </c>
      <c r="J613" s="42">
        <v>0.11994375416817163</v>
      </c>
      <c r="K613" s="42">
        <v>0.12797354731057381</v>
      </c>
      <c r="L613" s="42">
        <f t="shared" ref="L613:P613" si="134">L610+L611+L612</f>
        <v>0.12429741646472268</v>
      </c>
      <c r="M613" s="42">
        <f t="shared" si="134"/>
        <v>0.11689646154792252</v>
      </c>
      <c r="N613" s="42">
        <f t="shared" si="134"/>
        <v>0.11805378737177785</v>
      </c>
      <c r="O613" s="42">
        <f t="shared" si="134"/>
        <v>0.10164092850946933</v>
      </c>
      <c r="P613" s="42">
        <f t="shared" si="134"/>
        <v>0.11383433056776984</v>
      </c>
      <c r="Q613" s="42">
        <f>Q610+Q611+Q612</f>
        <v>0.1129274832969609</v>
      </c>
      <c r="R613" s="42">
        <f>R610+R611+R612</f>
        <v>0.11250874999836259</v>
      </c>
      <c r="S613" s="42">
        <f>S610+S611+S612</f>
        <v>0.12202904663304098</v>
      </c>
      <c r="T613" s="42">
        <f>T610+T611+T612</f>
        <v>0.146920578168139</v>
      </c>
      <c r="U613" s="42">
        <v>0.14709688446697536</v>
      </c>
      <c r="V613" s="42">
        <v>0.1423222276732567</v>
      </c>
      <c r="W613" s="42">
        <f>SUM(W610:W612)</f>
        <v>0.12746554742354649</v>
      </c>
      <c r="X613" s="42">
        <f>SUM(X610:X612)</f>
        <v>0.11109359888199873</v>
      </c>
      <c r="Y613" s="42">
        <v>8.6206274181200596E-2</v>
      </c>
      <c r="Z613" s="42">
        <f>SUM(Z610:Z612)</f>
        <v>7.6480581169768774E-2</v>
      </c>
      <c r="AA613" s="42">
        <f t="shared" ref="AA613:AF613" si="135">SUM(AA610:AA612)</f>
        <v>7.9855968224298621E-2</v>
      </c>
      <c r="AB613" s="42">
        <f t="shared" si="135"/>
        <v>7.744383946239336E-2</v>
      </c>
      <c r="AC613" s="42">
        <f t="shared" si="135"/>
        <v>3.3821592501238402E-2</v>
      </c>
      <c r="AD613" s="42">
        <f t="shared" si="135"/>
        <v>3.221676800992207E-2</v>
      </c>
      <c r="AE613" s="42">
        <f t="shared" si="135"/>
        <v>3.6663479139255883E-2</v>
      </c>
      <c r="AF613" s="42">
        <f t="shared" si="135"/>
        <v>4.0296042447217385E-2</v>
      </c>
      <c r="AG613" s="42">
        <v>3.6848888889111982E-2</v>
      </c>
      <c r="AH613" s="42">
        <v>3.689149539422195E-2</v>
      </c>
      <c r="AI613" s="42">
        <v>3.0468794802896763E-2</v>
      </c>
      <c r="AJ613" s="42">
        <v>3.1497319894981488E-2</v>
      </c>
      <c r="AK613" s="42">
        <v>0.13476111965519508</v>
      </c>
      <c r="AL613" s="42">
        <v>3.2907341990677019E-2</v>
      </c>
      <c r="AM613" s="42">
        <v>2.8428278514861967E-2</v>
      </c>
      <c r="AN613" s="42">
        <v>2.9464163250176072E-2</v>
      </c>
      <c r="AO613" s="42">
        <v>2.8272746066034554E-2</v>
      </c>
      <c r="AP613" s="42">
        <v>3.7863191745979852E-2</v>
      </c>
      <c r="AQ613" s="42">
        <v>4.0118874824273371E-2</v>
      </c>
      <c r="AR613" s="76"/>
    </row>
    <row r="614" spans="2:44" ht="14" thickBot="1" x14ac:dyDescent="0.35">
      <c r="B614" s="30"/>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row>
    <row r="615" spans="2:44" ht="13.5" x14ac:dyDescent="0.3">
      <c r="AL615" s="40"/>
    </row>
    <row r="616" spans="2:44" x14ac:dyDescent="0.25">
      <c r="Z616" s="76"/>
    </row>
    <row r="617" spans="2:44" x14ac:dyDescent="0.25">
      <c r="Z617" s="77"/>
    </row>
    <row r="618" spans="2:44" ht="14" thickBot="1" x14ac:dyDescent="0.3">
      <c r="B618" s="25" t="s">
        <v>198</v>
      </c>
      <c r="Z618" s="76"/>
      <c r="AA618" s="77"/>
    </row>
    <row r="619" spans="2:44" ht="14" thickBot="1" x14ac:dyDescent="0.35">
      <c r="B619" s="23"/>
      <c r="C619" s="27" t="s">
        <v>19</v>
      </c>
      <c r="D619" s="27" t="s">
        <v>20</v>
      </c>
      <c r="E619" s="27" t="s">
        <v>51</v>
      </c>
      <c r="F619" s="27" t="s">
        <v>52</v>
      </c>
      <c r="G619" s="27" t="s">
        <v>53</v>
      </c>
      <c r="H619" s="27" t="s">
        <v>54</v>
      </c>
      <c r="I619" s="27" t="s">
        <v>55</v>
      </c>
      <c r="J619" s="27" t="s">
        <v>56</v>
      </c>
      <c r="K619" s="31" t="s">
        <v>27</v>
      </c>
      <c r="L619" s="31" t="s">
        <v>28</v>
      </c>
      <c r="M619" s="31" t="s">
        <v>29</v>
      </c>
      <c r="N619" s="31" t="s">
        <v>30</v>
      </c>
      <c r="O619" s="31" t="s">
        <v>31</v>
      </c>
      <c r="P619" s="31" t="s">
        <v>32</v>
      </c>
      <c r="Q619" s="31" t="s">
        <v>33</v>
      </c>
      <c r="R619" s="31" t="s">
        <v>34</v>
      </c>
      <c r="S619" s="31" t="s">
        <v>35</v>
      </c>
      <c r="T619" s="31" t="s">
        <v>36</v>
      </c>
      <c r="U619" s="20" t="s">
        <v>37</v>
      </c>
      <c r="V619" s="20" t="s">
        <v>38</v>
      </c>
      <c r="W619" s="20" t="s">
        <v>39</v>
      </c>
      <c r="X619" s="20" t="s">
        <v>40</v>
      </c>
      <c r="Y619" s="20" t="s">
        <v>41</v>
      </c>
      <c r="Z619" s="20" t="s">
        <v>42</v>
      </c>
      <c r="AA619" s="20" t="s">
        <v>234</v>
      </c>
      <c r="AB619" s="20" t="s">
        <v>235</v>
      </c>
      <c r="AC619" s="20" t="s">
        <v>236</v>
      </c>
      <c r="AD619" s="20" t="s">
        <v>237</v>
      </c>
      <c r="AE619" s="20" t="s">
        <v>238</v>
      </c>
      <c r="AF619" s="20" t="s">
        <v>239</v>
      </c>
      <c r="AG619" s="20" t="s">
        <v>279</v>
      </c>
      <c r="AH619" s="20" t="s">
        <v>280</v>
      </c>
      <c r="AI619" s="20" t="s">
        <v>281</v>
      </c>
      <c r="AJ619" s="20" t="s">
        <v>282</v>
      </c>
      <c r="AK619" s="20" t="s">
        <v>283</v>
      </c>
      <c r="AL619" s="20" t="s">
        <v>284</v>
      </c>
      <c r="AM619" s="20" t="s">
        <v>286</v>
      </c>
      <c r="AN619" s="20" t="s">
        <v>287</v>
      </c>
      <c r="AO619" s="20" t="s">
        <v>288</v>
      </c>
      <c r="AP619" s="20" t="s">
        <v>293</v>
      </c>
      <c r="AQ619" s="20" t="s">
        <v>296</v>
      </c>
    </row>
    <row r="620" spans="2:44" ht="13.5" x14ac:dyDescent="0.3">
      <c r="B620" s="32" t="s">
        <v>45</v>
      </c>
      <c r="C620" s="40">
        <v>9.1257375926271991E-2</v>
      </c>
      <c r="D620" s="40">
        <v>8.4937145530232017E-2</v>
      </c>
      <c r="E620" s="40">
        <v>6.9780889864000398E-2</v>
      </c>
      <c r="F620" s="40">
        <v>7.8454238467533507E-2</v>
      </c>
      <c r="G620" s="40">
        <v>0.12043881718739348</v>
      </c>
      <c r="H620" s="40">
        <v>0.11264428885822901</v>
      </c>
      <c r="I620" s="40">
        <v>0.13637109443780965</v>
      </c>
      <c r="J620" s="40">
        <v>0.1222316371464202</v>
      </c>
      <c r="K620" s="40">
        <v>0.14514487116543376</v>
      </c>
      <c r="L620" s="40">
        <v>0.1349820838746533</v>
      </c>
      <c r="M620" s="40">
        <v>0.13653619982221255</v>
      </c>
      <c r="N620" s="40">
        <v>0.13259131006306427</v>
      </c>
      <c r="O620" s="40">
        <v>0.1006033198518978</v>
      </c>
      <c r="P620" s="40">
        <v>0.11571600999289337</v>
      </c>
      <c r="Q620" s="40">
        <v>0.10447540680911209</v>
      </c>
      <c r="R620" s="40">
        <v>9.7393581838283616E-2</v>
      </c>
      <c r="S620" s="40">
        <v>0.11174008361842554</v>
      </c>
      <c r="T620" s="40">
        <v>0.13209265274942641</v>
      </c>
      <c r="U620" s="40">
        <v>0.14050163459522483</v>
      </c>
      <c r="V620" s="40">
        <v>0.12115552904810668</v>
      </c>
      <c r="W620" s="40">
        <v>0.12366968155081569</v>
      </c>
      <c r="X620" s="40">
        <v>0.11061824529815409</v>
      </c>
      <c r="Y620" s="40">
        <v>9.8039319954948856E-2</v>
      </c>
      <c r="Z620" s="40">
        <v>8.0422148504006627E-2</v>
      </c>
      <c r="AA620" s="40">
        <v>8.1833529242414271E-2</v>
      </c>
      <c r="AB620" s="40">
        <v>6.849689472325865E-2</v>
      </c>
      <c r="AC620" s="40">
        <v>6.559481601869549E-2</v>
      </c>
      <c r="AD620" s="40">
        <v>5.6498246133415572E-2</v>
      </c>
      <c r="AE620" s="40">
        <v>5.9899548016168182E-2</v>
      </c>
      <c r="AF620" s="40">
        <v>4.5707992470700495E-2</v>
      </c>
      <c r="AG620" s="40">
        <v>3.5387513896026235E-2</v>
      </c>
      <c r="AH620" s="40">
        <v>2.624934256435997E-2</v>
      </c>
      <c r="AI620" s="40">
        <v>2.2783036290056409E-2</v>
      </c>
      <c r="AJ620" s="40">
        <v>3.5210759458856142E-2</v>
      </c>
      <c r="AK620" s="40">
        <v>0.16597963668433291</v>
      </c>
      <c r="AL620" s="40">
        <v>3.0365994345917403E-2</v>
      </c>
      <c r="AM620" s="40">
        <v>2.2118981468433111E-2</v>
      </c>
      <c r="AN620" s="40">
        <v>2.0962779363219865E-2</v>
      </c>
      <c r="AO620" s="40">
        <v>2.8143695906488471E-2</v>
      </c>
      <c r="AP620" s="40">
        <v>2.1489606141895545E-2</v>
      </c>
      <c r="AQ620" s="40">
        <v>2.4501389420288969E-2</v>
      </c>
    </row>
    <row r="621" spans="2:44" ht="13.5" x14ac:dyDescent="0.3">
      <c r="B621" s="32" t="s">
        <v>46</v>
      </c>
      <c r="C621" s="40">
        <v>0.2022913665558673</v>
      </c>
      <c r="D621" s="40">
        <v>0.22299493100161938</v>
      </c>
      <c r="E621" s="40">
        <v>0.278081802049715</v>
      </c>
      <c r="F621" s="40">
        <v>0.26906082828723599</v>
      </c>
      <c r="G621" s="40">
        <v>0.26128704915836576</v>
      </c>
      <c r="H621" s="40">
        <v>0.24773300955741057</v>
      </c>
      <c r="I621" s="40">
        <v>0.25727921486165506</v>
      </c>
      <c r="J621" s="40">
        <v>0.21688069084173323</v>
      </c>
      <c r="K621" s="40">
        <v>0.25356662623867976</v>
      </c>
      <c r="L621" s="40">
        <v>0.26869050129477817</v>
      </c>
      <c r="M621" s="40">
        <v>0.13555467501660401</v>
      </c>
      <c r="N621" s="40">
        <v>0.19541070659111803</v>
      </c>
      <c r="O621" s="40">
        <v>0.17872081684384578</v>
      </c>
      <c r="P621" s="40">
        <v>0.20624454078211477</v>
      </c>
      <c r="Q621" s="40">
        <v>0.2035670994356498</v>
      </c>
      <c r="R621" s="40">
        <v>0.2057279558923101</v>
      </c>
      <c r="S621" s="40">
        <v>0.20821340023382184</v>
      </c>
      <c r="T621" s="40">
        <v>0.20390903210681466</v>
      </c>
      <c r="U621" s="40">
        <v>0.2271027611656477</v>
      </c>
      <c r="V621" s="40">
        <v>0.22438853868665584</v>
      </c>
      <c r="W621" s="40">
        <v>0.21143378307256425</v>
      </c>
      <c r="X621" s="40">
        <v>0.20919773589794952</v>
      </c>
      <c r="Y621" s="40">
        <v>0.15213101567773835</v>
      </c>
      <c r="Z621" s="40">
        <v>0.1403795930241632</v>
      </c>
      <c r="AA621" s="40">
        <v>0.18191774482236903</v>
      </c>
      <c r="AB621" s="40">
        <v>0.1567601053380657</v>
      </c>
      <c r="AC621" s="40">
        <v>0.13546736019432121</v>
      </c>
      <c r="AD621" s="40">
        <v>0.13044222198526578</v>
      </c>
      <c r="AE621" s="40">
        <v>0.13127810790136279</v>
      </c>
      <c r="AF621" s="40">
        <v>0.12317468201722384</v>
      </c>
      <c r="AG621" s="40">
        <v>0.11066900118284349</v>
      </c>
      <c r="AH621" s="40">
        <v>0.12819873800665693</v>
      </c>
      <c r="AI621" s="40">
        <v>9.5451006789529294E-2</v>
      </c>
      <c r="AJ621" s="40">
        <v>0.10215686585327707</v>
      </c>
      <c r="AK621" s="40">
        <v>0.15645542569694545</v>
      </c>
      <c r="AL621" s="40">
        <v>0.11343122906490397</v>
      </c>
      <c r="AM621" s="40">
        <v>0.10728274610569417</v>
      </c>
      <c r="AN621" s="40">
        <v>0.10771786623361516</v>
      </c>
      <c r="AO621" s="40">
        <v>9.1980763137761573E-2</v>
      </c>
      <c r="AP621" s="40">
        <v>6.4562260256159201E-2</v>
      </c>
      <c r="AQ621" s="40">
        <v>5.8786923176235004E-2</v>
      </c>
    </row>
    <row r="622" spans="2:44" ht="13.5" x14ac:dyDescent="0.3">
      <c r="B622" s="32" t="s">
        <v>43</v>
      </c>
      <c r="C622" s="40">
        <v>9.6493868728497467E-2</v>
      </c>
      <c r="D622" s="40">
        <v>0.13964950372199422</v>
      </c>
      <c r="E622" s="40">
        <v>0.14446813775126416</v>
      </c>
      <c r="F622" s="40">
        <v>0.15893878791597493</v>
      </c>
      <c r="G622" s="40">
        <v>0.16461670495538611</v>
      </c>
      <c r="H622" s="40">
        <v>0.1509450381096446</v>
      </c>
      <c r="I622" s="40">
        <v>0.18640608875624709</v>
      </c>
      <c r="J622" s="40">
        <v>0.21036720626473304</v>
      </c>
      <c r="K622" s="40">
        <v>0.22744169773902453</v>
      </c>
      <c r="L622" s="40">
        <v>0.24600813165282437</v>
      </c>
      <c r="M622" s="40">
        <v>0.25264975809335072</v>
      </c>
      <c r="N622" s="40">
        <v>0.24684337684218788</v>
      </c>
      <c r="O622" s="40">
        <v>0.2279785508859557</v>
      </c>
      <c r="P622" s="40">
        <v>0.22311437328719438</v>
      </c>
      <c r="Q622" s="40">
        <v>0.21160522763191381</v>
      </c>
      <c r="R622" s="40">
        <v>0.19701539092984874</v>
      </c>
      <c r="S622" s="40">
        <v>0.22786393779273592</v>
      </c>
      <c r="T622" s="40">
        <v>0.35746440372658767</v>
      </c>
      <c r="U622" s="40">
        <v>0.23465204347265864</v>
      </c>
      <c r="V622" s="40">
        <v>0.23632825270215368</v>
      </c>
      <c r="W622" s="40">
        <v>0.26093101015949344</v>
      </c>
      <c r="X622" s="40">
        <v>0.15565217741015969</v>
      </c>
      <c r="Y622" s="40">
        <v>0.16820010742265712</v>
      </c>
      <c r="Z622" s="40">
        <v>0.18465638354956676</v>
      </c>
      <c r="AA622" s="40">
        <v>0.15712835065880804</v>
      </c>
      <c r="AB622" s="40">
        <v>0.15554735373260828</v>
      </c>
      <c r="AC622" s="40">
        <v>0.13884715182526391</v>
      </c>
      <c r="AD622" s="40">
        <v>0.10842395214675854</v>
      </c>
      <c r="AE622" s="40">
        <v>9.9904582671531586E-2</v>
      </c>
      <c r="AF622" s="40">
        <v>9.3686060719469569E-2</v>
      </c>
      <c r="AG622" s="40">
        <v>6.0055681831821722E-2</v>
      </c>
      <c r="AH622" s="40">
        <v>6.483450112115581E-2</v>
      </c>
      <c r="AI622" s="40">
        <v>5.3826365591283586E-2</v>
      </c>
      <c r="AJ622" s="40">
        <v>3.9280384251073101E-2</v>
      </c>
      <c r="AK622" s="40">
        <v>0.10118750762770387</v>
      </c>
      <c r="AL622" s="40">
        <v>3.586289519883136E-2</v>
      </c>
      <c r="AM622" s="40">
        <v>3.2226893363182789E-2</v>
      </c>
      <c r="AN622" s="40">
        <v>3.3101249182514753E-2</v>
      </c>
      <c r="AO622" s="40">
        <v>3.0450034531962898E-2</v>
      </c>
      <c r="AP622" s="40">
        <v>2.7667531608076491E-2</v>
      </c>
      <c r="AQ622" s="40">
        <v>2.1431374181849885E-2</v>
      </c>
    </row>
    <row r="623" spans="2:44" ht="13.5" x14ac:dyDescent="0.3">
      <c r="B623" s="32" t="s">
        <v>44</v>
      </c>
      <c r="C623" s="40">
        <v>0.10553412088806222</v>
      </c>
      <c r="D623" s="40">
        <v>0.10190054827488</v>
      </c>
      <c r="E623" s="40">
        <v>0.2206408510754875</v>
      </c>
      <c r="F623" s="40">
        <v>0.27199381912561305</v>
      </c>
      <c r="G623" s="40">
        <v>0.18387079382085125</v>
      </c>
      <c r="H623" s="40">
        <v>0.16459446689349036</v>
      </c>
      <c r="I623" s="40">
        <v>0.25497981512553064</v>
      </c>
      <c r="J623" s="40">
        <v>0.28980977811357977</v>
      </c>
      <c r="K623" s="40">
        <v>0.20756552250630728</v>
      </c>
      <c r="L623" s="40">
        <v>0.21622570171841957</v>
      </c>
      <c r="M623" s="40">
        <v>0.18570734871360731</v>
      </c>
      <c r="N623" s="40">
        <v>0.19482903175711319</v>
      </c>
      <c r="O623" s="40">
        <v>0.13795319587119834</v>
      </c>
      <c r="P623" s="40">
        <v>0.22523160725982694</v>
      </c>
      <c r="Q623" s="40">
        <v>0.19887650676135327</v>
      </c>
      <c r="R623" s="40">
        <v>0.18793258219290312</v>
      </c>
      <c r="S623" s="40">
        <v>0.28029465497183725</v>
      </c>
      <c r="T623" s="40">
        <v>0.28561261086677259</v>
      </c>
      <c r="U623" s="40">
        <v>0.21705205002008354</v>
      </c>
      <c r="V623" s="40">
        <v>0.23231922310019315</v>
      </c>
      <c r="W623" s="40">
        <v>0.2636296285820135</v>
      </c>
      <c r="X623" s="40">
        <v>0.17495677672864038</v>
      </c>
      <c r="Y623" s="40">
        <v>0.20245783693566427</v>
      </c>
      <c r="Z623" s="40">
        <v>0.14359550176327607</v>
      </c>
      <c r="AA623" s="40">
        <v>0.1298823310012287</v>
      </c>
      <c r="AB623" s="40">
        <v>0.1298591763555941</v>
      </c>
      <c r="AC623" s="40">
        <v>0.10978676393152954</v>
      </c>
      <c r="AD623" s="40">
        <v>8.3102706314801933E-2</v>
      </c>
      <c r="AE623" s="40">
        <v>7.2570650361450925E-2</v>
      </c>
      <c r="AF623" s="40">
        <v>6.8653885823965324E-2</v>
      </c>
      <c r="AG623" s="40">
        <v>4.4687406930713512E-2</v>
      </c>
      <c r="AH623" s="40">
        <v>5.4991117361095354E-2</v>
      </c>
      <c r="AI623" s="40">
        <v>7.3662191113013892E-2</v>
      </c>
      <c r="AJ623" s="40">
        <v>0.10130206190618458</v>
      </c>
      <c r="AK623" s="40">
        <v>9.8942525887945582E-2</v>
      </c>
      <c r="AL623" s="40">
        <v>4.8572275015114845E-2</v>
      </c>
      <c r="AM623" s="40">
        <v>8.7905136504682319E-2</v>
      </c>
      <c r="AN623" s="40">
        <v>6.4795005790315635E-2</v>
      </c>
      <c r="AO623" s="40">
        <v>4.2596080175215045E-2</v>
      </c>
      <c r="AP623" s="40">
        <v>3.4175069382025476E-2</v>
      </c>
      <c r="AQ623" s="40">
        <v>5.3194467072079032E-2</v>
      </c>
    </row>
    <row r="624" spans="2:44" ht="13.5" x14ac:dyDescent="0.3">
      <c r="B624" s="32" t="s">
        <v>5</v>
      </c>
      <c r="C624" s="40">
        <v>6.0314136755031611E-2</v>
      </c>
      <c r="D624" s="40">
        <v>6.5052387482760127E-2</v>
      </c>
      <c r="E624" s="40">
        <v>6.7142832914258571E-2</v>
      </c>
      <c r="F624" s="40">
        <v>7.1912945775669507E-2</v>
      </c>
      <c r="G624" s="40">
        <v>6.9817709494056732E-2</v>
      </c>
      <c r="H624" s="40">
        <v>7.1950131805571749E-2</v>
      </c>
      <c r="I624" s="40">
        <v>6.7377868252812237E-2</v>
      </c>
      <c r="J624" s="40">
        <v>6.8631182708272245E-2</v>
      </c>
      <c r="K624" s="40">
        <v>6.7049480697961475E-2</v>
      </c>
      <c r="L624" s="40">
        <v>6.1277002996202555E-2</v>
      </c>
      <c r="M624" s="40">
        <v>6.1930311818052704E-2</v>
      </c>
      <c r="N624" s="40">
        <v>6.3293006932691798E-2</v>
      </c>
      <c r="O624" s="40">
        <v>7.4412702858398905E-2</v>
      </c>
      <c r="P624" s="40">
        <v>8.2587748839633018E-2</v>
      </c>
      <c r="Q624" s="40">
        <v>9.2970241073856583E-2</v>
      </c>
      <c r="R624" s="40">
        <v>0.10029463931565927</v>
      </c>
      <c r="S624" s="40">
        <v>0.11325456055604047</v>
      </c>
      <c r="T624" s="40">
        <v>0.11810498310370239</v>
      </c>
      <c r="U624" s="40">
        <v>0.11009811429075492</v>
      </c>
      <c r="V624" s="40">
        <v>0.10317678569467427</v>
      </c>
      <c r="W624" s="40">
        <v>0.10890498293718144</v>
      </c>
      <c r="X624" s="40">
        <v>0.11944021907453445</v>
      </c>
      <c r="Y624" s="40">
        <v>0.10033667181210407</v>
      </c>
      <c r="Z624" s="40">
        <v>8.8652467014366937E-2</v>
      </c>
      <c r="AA624" s="40">
        <v>8.4154270912815965E-2</v>
      </c>
      <c r="AB624" s="40">
        <v>8.0866495005245995E-2</v>
      </c>
      <c r="AC624" s="40">
        <v>7.3980393467486597E-2</v>
      </c>
      <c r="AD624" s="40">
        <v>7.0008070906719455E-2</v>
      </c>
      <c r="AE624" s="40">
        <v>6.8692545403764446E-2</v>
      </c>
      <c r="AF624" s="40">
        <v>6.2548136443601729E-2</v>
      </c>
      <c r="AG624" s="40">
        <v>5.9923756186869619E-2</v>
      </c>
      <c r="AH624" s="40">
        <v>5.5259780505566694E-2</v>
      </c>
      <c r="AI624" s="40">
        <v>5.0785404544674922E-2</v>
      </c>
      <c r="AJ624" s="40">
        <v>5.2421876641117041E-2</v>
      </c>
      <c r="AK624" s="40">
        <v>0.11929509799770066</v>
      </c>
      <c r="AL624" s="40">
        <v>5.9482176183928627E-2</v>
      </c>
      <c r="AM624" s="40">
        <v>5.1173679382344989E-2</v>
      </c>
      <c r="AN624" s="40">
        <v>6.4141987484895718E-2</v>
      </c>
      <c r="AO624" s="40">
        <v>7.1298247592018305E-2</v>
      </c>
      <c r="AP624" s="40">
        <v>6.8458567520340158E-2</v>
      </c>
      <c r="AQ624" s="40">
        <v>6.8939811605535181E-2</v>
      </c>
    </row>
    <row r="625" spans="2:43" ht="13.5" x14ac:dyDescent="0.3">
      <c r="B625" s="32" t="s">
        <v>10</v>
      </c>
      <c r="C625" s="40">
        <v>0.12319759426468145</v>
      </c>
      <c r="D625" s="40">
        <v>1.8778670373674363E-3</v>
      </c>
      <c r="E625" s="40">
        <v>1.263588416068029E-2</v>
      </c>
      <c r="F625" s="40">
        <v>8.9343971668352541E-3</v>
      </c>
      <c r="G625" s="40">
        <v>6.4074495589488932E-3</v>
      </c>
      <c r="H625" s="40">
        <v>1.0006732472756755E-2</v>
      </c>
      <c r="I625" s="40">
        <v>9.8844485208933672E-3</v>
      </c>
      <c r="J625" s="40">
        <v>1.273292397137135E-2</v>
      </c>
      <c r="K625" s="40">
        <v>1.3630354058506631E-2</v>
      </c>
      <c r="L625" s="40">
        <v>2.2834353981138092E-3</v>
      </c>
      <c r="M625" s="40">
        <v>5.8246599116966501E-4</v>
      </c>
      <c r="N625" s="40">
        <v>7.6595133182820506E-4</v>
      </c>
      <c r="O625" s="40">
        <v>5.6715944232877508E-4</v>
      </c>
      <c r="P625" s="40">
        <v>4.8216791854185866E-4</v>
      </c>
      <c r="Q625" s="40">
        <v>4.6186963638825547E-4</v>
      </c>
      <c r="R625" s="40">
        <v>4.8898583301176983E-3</v>
      </c>
      <c r="S625" s="40">
        <v>8.3749323070030444E-3</v>
      </c>
      <c r="T625" s="40">
        <v>8.5947025861644617E-4</v>
      </c>
      <c r="U625" s="40">
        <v>9.531958394054818E-2</v>
      </c>
      <c r="V625" s="40">
        <v>0.13970728851429179</v>
      </c>
      <c r="W625" s="40">
        <v>5.8542741967066006E-2</v>
      </c>
      <c r="X625" s="40">
        <v>4.6882044286431522E-2</v>
      </c>
      <c r="Y625" s="40">
        <v>7.9253221917564474E-4</v>
      </c>
      <c r="Z625" s="40">
        <v>8.0239767554132009E-4</v>
      </c>
      <c r="AA625" s="40">
        <v>8.9919518134419735E-4</v>
      </c>
      <c r="AB625" s="40">
        <v>9.8978383906080558E-4</v>
      </c>
      <c r="AC625" s="40">
        <v>1.0078145798938375E-3</v>
      </c>
      <c r="AD625" s="40">
        <v>1.3767303768066701E-3</v>
      </c>
      <c r="AE625" s="40">
        <v>2.8608364744212448E-3</v>
      </c>
      <c r="AF625" s="40">
        <v>2.0639582694988337E-3</v>
      </c>
      <c r="AG625" s="40">
        <v>2.6994566775005208E-3</v>
      </c>
      <c r="AH625" s="40">
        <v>1.7156950585171856E-4</v>
      </c>
      <c r="AI625" s="40">
        <v>6.6728900357972702E-6</v>
      </c>
      <c r="AJ625" s="40">
        <v>4.7334872513861823E-7</v>
      </c>
      <c r="AK625" s="40">
        <v>2.6956024052030587E-3</v>
      </c>
      <c r="AL625" s="40">
        <v>1.1452455275669632E-3</v>
      </c>
      <c r="AM625" s="40">
        <v>1.3433118994476128E-3</v>
      </c>
      <c r="AN625" s="40">
        <v>9.7120476269200507E-4</v>
      </c>
      <c r="AO625" s="40">
        <v>0</v>
      </c>
      <c r="AP625" s="40">
        <v>9.3087684096831962E-6</v>
      </c>
      <c r="AQ625" s="40">
        <v>1.1489492598366777E-5</v>
      </c>
    </row>
    <row r="626" spans="2:43" ht="14" thickBot="1" x14ac:dyDescent="0.35">
      <c r="B626" s="32" t="s">
        <v>47</v>
      </c>
      <c r="C626" s="40">
        <v>0.12852188271091655</v>
      </c>
      <c r="D626" s="40">
        <v>0.1107719174510482</v>
      </c>
      <c r="E626" s="40">
        <v>2.9471865156291001E-2</v>
      </c>
      <c r="F626" s="40">
        <v>9.8320222019681228E-2</v>
      </c>
      <c r="G626" s="40">
        <v>5.5354011413327506E-2</v>
      </c>
      <c r="H626" s="40">
        <v>6.0616136251804988E-2</v>
      </c>
      <c r="I626" s="40">
        <v>0.13234830585073612</v>
      </c>
      <c r="J626" s="40">
        <v>7.4322602793829975E-2</v>
      </c>
      <c r="K626" s="40">
        <v>4.2246614626604603E-2</v>
      </c>
      <c r="L626" s="40">
        <v>7.7751269010469026E-2</v>
      </c>
      <c r="M626" s="40">
        <v>0.16714497444705284</v>
      </c>
      <c r="N626" s="40">
        <v>0.29105733783453924</v>
      </c>
      <c r="O626" s="40">
        <v>2.0506960388180902E-2</v>
      </c>
      <c r="P626" s="40">
        <v>0.16596305370774386</v>
      </c>
      <c r="Q626" s="40">
        <v>0.19333808948091688</v>
      </c>
      <c r="R626" s="40">
        <v>0.25994328319216431</v>
      </c>
      <c r="S626" s="40">
        <v>0.4928100346526374</v>
      </c>
      <c r="T626" s="40">
        <v>0.53865715551872662</v>
      </c>
      <c r="U626" s="40">
        <v>0.55736351492830283</v>
      </c>
      <c r="V626" s="40">
        <v>0.47653118865493838</v>
      </c>
      <c r="W626" s="40">
        <v>0.34740047011845082</v>
      </c>
      <c r="X626" s="40">
        <v>0.5658671654906996</v>
      </c>
      <c r="Y626" s="40">
        <v>0.59632709808080142</v>
      </c>
      <c r="Z626" s="40">
        <v>0.58979929081310778</v>
      </c>
      <c r="AA626" s="40">
        <v>0.62490322512722718</v>
      </c>
      <c r="AB626" s="40">
        <v>0.55999703503463527</v>
      </c>
      <c r="AC626" s="40">
        <v>0.57178236302214158</v>
      </c>
      <c r="AD626" s="40">
        <v>0.47134062606462179</v>
      </c>
      <c r="AE626" s="40">
        <v>0.38534531968596691</v>
      </c>
      <c r="AF626" s="40">
        <v>0.31610601852294795</v>
      </c>
      <c r="AG626" s="40">
        <v>1.3396065148752578E-2</v>
      </c>
      <c r="AH626" s="40">
        <v>4.8155044658022186E-2</v>
      </c>
      <c r="AI626" s="40">
        <v>3.6213485738072294E-2</v>
      </c>
      <c r="AJ626" s="40">
        <v>0.38983762752389178</v>
      </c>
      <c r="AK626" s="40">
        <v>0.30008298452608795</v>
      </c>
      <c r="AL626" s="40">
        <v>0.34118889281733711</v>
      </c>
      <c r="AM626" s="40">
        <v>0.28162331618768544</v>
      </c>
      <c r="AN626" s="40">
        <v>1.0913546680519795E-2</v>
      </c>
      <c r="AO626" s="40">
        <v>2.4521208145363686E-2</v>
      </c>
      <c r="AP626" s="40">
        <v>3.2701312446928081E-2</v>
      </c>
      <c r="AQ626" s="40">
        <v>3.1533505688606432E-2</v>
      </c>
    </row>
    <row r="627" spans="2:43" ht="14" thickBot="1" x14ac:dyDescent="0.35">
      <c r="B627" s="30"/>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row>
    <row r="631" spans="2:43" ht="14" thickBot="1" x14ac:dyDescent="0.35">
      <c r="B631" s="16" t="s">
        <v>199</v>
      </c>
    </row>
    <row r="632" spans="2:43" ht="14" thickBot="1" x14ac:dyDescent="0.35">
      <c r="B632" s="26"/>
      <c r="C632" s="27" t="s">
        <v>19</v>
      </c>
      <c r="D632" s="27" t="s">
        <v>20</v>
      </c>
      <c r="E632" s="27" t="s">
        <v>51</v>
      </c>
      <c r="F632" s="27" t="s">
        <v>52</v>
      </c>
      <c r="G632" s="27" t="s">
        <v>53</v>
      </c>
      <c r="H632" s="27" t="s">
        <v>54</v>
      </c>
      <c r="I632" s="27" t="s">
        <v>55</v>
      </c>
      <c r="J632" s="27" t="s">
        <v>56</v>
      </c>
      <c r="K632" s="43" t="s">
        <v>27</v>
      </c>
      <c r="L632" s="43" t="s">
        <v>28</v>
      </c>
      <c r="M632" s="43" t="s">
        <v>29</v>
      </c>
      <c r="N632" s="43" t="s">
        <v>30</v>
      </c>
      <c r="O632" s="31" t="s">
        <v>31</v>
      </c>
      <c r="P632" s="31" t="s">
        <v>32</v>
      </c>
      <c r="Q632" s="31" t="s">
        <v>33</v>
      </c>
      <c r="R632" s="31" t="s">
        <v>34</v>
      </c>
      <c r="S632" s="31" t="s">
        <v>35</v>
      </c>
      <c r="T632" s="31" t="s">
        <v>36</v>
      </c>
      <c r="U632" s="20" t="s">
        <v>37</v>
      </c>
      <c r="V632" s="20" t="s">
        <v>38</v>
      </c>
      <c r="W632" s="20" t="s">
        <v>39</v>
      </c>
      <c r="X632" s="20" t="s">
        <v>40</v>
      </c>
      <c r="Y632" s="20" t="s">
        <v>41</v>
      </c>
      <c r="Z632" s="20" t="s">
        <v>42</v>
      </c>
      <c r="AA632" s="20" t="s">
        <v>234</v>
      </c>
      <c r="AB632" s="20" t="s">
        <v>235</v>
      </c>
      <c r="AC632" s="20" t="s">
        <v>236</v>
      </c>
      <c r="AD632" s="20" t="s">
        <v>237</v>
      </c>
      <c r="AE632" s="20" t="s">
        <v>238</v>
      </c>
      <c r="AF632" s="20" t="s">
        <v>239</v>
      </c>
      <c r="AG632" s="20" t="s">
        <v>279</v>
      </c>
      <c r="AH632" s="20" t="s">
        <v>280</v>
      </c>
      <c r="AI632" s="20" t="s">
        <v>281</v>
      </c>
      <c r="AJ632" s="20" t="s">
        <v>282</v>
      </c>
      <c r="AK632" s="20" t="s">
        <v>283</v>
      </c>
      <c r="AL632" s="20" t="s">
        <v>285</v>
      </c>
      <c r="AM632" s="20" t="s">
        <v>286</v>
      </c>
      <c r="AN632" s="20" t="s">
        <v>287</v>
      </c>
      <c r="AO632" s="20" t="s">
        <v>288</v>
      </c>
      <c r="AP632" s="20" t="s">
        <v>293</v>
      </c>
      <c r="AQ632" s="20" t="s">
        <v>296</v>
      </c>
    </row>
    <row r="633" spans="2:43" ht="13.5" x14ac:dyDescent="0.3">
      <c r="B633" s="28" t="s">
        <v>57</v>
      </c>
      <c r="C633" s="40">
        <v>7.6265867027317108E-2</v>
      </c>
      <c r="D633" s="40">
        <v>7.5217752206669625E-2</v>
      </c>
      <c r="E633" s="40">
        <v>7.0509153320951035E-2</v>
      </c>
      <c r="F633" s="40">
        <v>6.490797224366654E-2</v>
      </c>
      <c r="G633" s="40">
        <v>0.11667214620708014</v>
      </c>
      <c r="H633" s="40">
        <v>0.20792237839312722</v>
      </c>
      <c r="I633" s="40">
        <v>0.23637813039944833</v>
      </c>
      <c r="J633" s="40">
        <v>0.23336560919191041</v>
      </c>
      <c r="K633" s="40">
        <v>0.26703071524407362</v>
      </c>
      <c r="L633" s="40">
        <v>0.24937047711904373</v>
      </c>
      <c r="M633" s="40">
        <v>0.12564548945833517</v>
      </c>
      <c r="N633" s="40">
        <v>0.16068776254680336</v>
      </c>
      <c r="O633" s="40">
        <v>9.741803072899452E-2</v>
      </c>
      <c r="P633" s="40">
        <v>0.15345989881464278</v>
      </c>
      <c r="Q633" s="40">
        <v>0.14980028903176099</v>
      </c>
      <c r="R633" s="40">
        <v>0.15175326776809681</v>
      </c>
      <c r="S633" s="40">
        <v>0.15490660463090061</v>
      </c>
      <c r="T633" s="40">
        <v>0.22247466385797679</v>
      </c>
      <c r="U633" s="40">
        <v>0.19662493489767194</v>
      </c>
      <c r="V633" s="40">
        <v>0.19574003888657107</v>
      </c>
      <c r="W633" s="40">
        <v>0.13043629820345165</v>
      </c>
      <c r="X633" s="40">
        <v>0.11280019891146864</v>
      </c>
      <c r="Y633" s="40">
        <v>7.6618206126142854E-2</v>
      </c>
      <c r="Z633" s="40">
        <v>6.7915474587690039E-2</v>
      </c>
      <c r="AA633" s="40">
        <v>8.1992176161967661E-2</v>
      </c>
      <c r="AB633" s="40">
        <v>7.5263411458803192E-2</v>
      </c>
      <c r="AC633" s="40">
        <v>7.0735437412348098E-2</v>
      </c>
      <c r="AD633" s="40">
        <v>6.0518947284462936E-2</v>
      </c>
      <c r="AE633" s="40">
        <v>6.2709711807029625E-2</v>
      </c>
      <c r="AF633" s="40">
        <v>6.3404662282297769E-2</v>
      </c>
      <c r="AG633" s="40">
        <v>4.3131752945945005E-2</v>
      </c>
      <c r="AH633" s="40">
        <v>3.6049098262845018E-2</v>
      </c>
      <c r="AI633" s="40">
        <v>2.9452985469201672E-2</v>
      </c>
      <c r="AJ633" s="40">
        <v>3.7458051402700379E-2</v>
      </c>
      <c r="AK633" s="40">
        <v>5.4558034361027526E-2</v>
      </c>
      <c r="AL633" s="40">
        <v>5.633102503929166E-2</v>
      </c>
      <c r="AM633" s="40">
        <v>4.8799334271118155E-2</v>
      </c>
      <c r="AN633" s="40">
        <v>4.4630317484803964E-2</v>
      </c>
      <c r="AO633" s="40">
        <v>4.1932046767513262E-2</v>
      </c>
      <c r="AP633" s="40">
        <v>3.4017716787097606E-2</v>
      </c>
      <c r="AQ633" s="40">
        <v>4.1864867576113525E-2</v>
      </c>
    </row>
    <row r="634" spans="2:43" ht="13.5" x14ac:dyDescent="0.3">
      <c r="B634" s="28" t="s">
        <v>58</v>
      </c>
      <c r="C634" s="40">
        <v>0.11429567419999744</v>
      </c>
      <c r="D634" s="40">
        <v>0.11953431186548305</v>
      </c>
      <c r="E634" s="40">
        <v>0.15024315121732715</v>
      </c>
      <c r="F634" s="40">
        <v>0.17827025086239279</v>
      </c>
      <c r="G634" s="40">
        <v>0.18362822646280383</v>
      </c>
      <c r="H634" s="40">
        <v>0.12447702455701361</v>
      </c>
      <c r="I634" s="40">
        <v>0.11698197589985584</v>
      </c>
      <c r="J634" s="40">
        <v>0.11655572810359799</v>
      </c>
      <c r="K634" s="40">
        <v>0.13987077043770793</v>
      </c>
      <c r="L634" s="40">
        <v>0.12077735153661341</v>
      </c>
      <c r="M634" s="40">
        <v>0.19669320629948961</v>
      </c>
      <c r="N634" s="40">
        <v>0.14874609687845075</v>
      </c>
      <c r="O634" s="40">
        <v>0.13752191760294263</v>
      </c>
      <c r="P634" s="40">
        <v>0.1211300379282504</v>
      </c>
      <c r="Q634" s="40">
        <v>0.12343272910174427</v>
      </c>
      <c r="R634" s="40">
        <v>0.112917683091176</v>
      </c>
      <c r="S634" s="40">
        <v>0.12873729202671372</v>
      </c>
      <c r="T634" s="40">
        <v>0.12634246025508108</v>
      </c>
      <c r="U634" s="40">
        <v>0.13166835589438597</v>
      </c>
      <c r="V634" s="40">
        <v>0.12659152875991891</v>
      </c>
      <c r="W634" s="40">
        <v>0.13533513883339576</v>
      </c>
      <c r="X634" s="40">
        <v>0.12663980222213561</v>
      </c>
      <c r="Y634" s="40">
        <v>9.438094064332489E-2</v>
      </c>
      <c r="Z634" s="40">
        <v>9.189957798897383E-2</v>
      </c>
      <c r="AA634" s="40">
        <v>8.6136066418816493E-2</v>
      </c>
      <c r="AB634" s="40">
        <v>8.1980960372086673E-2</v>
      </c>
      <c r="AC634" s="40">
        <v>7.2262831006025305E-2</v>
      </c>
      <c r="AD634" s="40">
        <v>7.4720382872096286E-2</v>
      </c>
      <c r="AE634" s="40">
        <v>5.798738732257705E-2</v>
      </c>
      <c r="AF634" s="40">
        <v>5.9468081009977754E-2</v>
      </c>
      <c r="AG634" s="40">
        <v>5.7894342424814997E-2</v>
      </c>
      <c r="AH634" s="40">
        <v>6.1846214302804459E-2</v>
      </c>
      <c r="AI634" s="40">
        <v>5.170819533957783E-2</v>
      </c>
      <c r="AJ634" s="40">
        <v>6.5228251524116265E-2</v>
      </c>
      <c r="AK634" s="40">
        <v>7.0742662777355872E-2</v>
      </c>
      <c r="AL634" s="40">
        <v>4.1190756366088883E-2</v>
      </c>
      <c r="AM634" s="40">
        <v>3.017819421749093E-2</v>
      </c>
      <c r="AN634" s="40">
        <v>2.7331158377625772E-2</v>
      </c>
      <c r="AO634" s="40">
        <v>2.0597215779446686E-2</v>
      </c>
      <c r="AP634" s="40">
        <v>1.45658292323177E-2</v>
      </c>
      <c r="AQ634" s="40">
        <v>2.2690714006466873E-2</v>
      </c>
    </row>
    <row r="635" spans="2:43" ht="13.5" x14ac:dyDescent="0.3">
      <c r="B635" s="28" t="s">
        <v>59</v>
      </c>
      <c r="C635" s="40">
        <v>0.11271156226001473</v>
      </c>
      <c r="D635" s="40">
        <v>0.12028294622079275</v>
      </c>
      <c r="E635" s="40">
        <v>5.4103355108042719E-2</v>
      </c>
      <c r="F635" s="40">
        <v>6.8046720757944171E-2</v>
      </c>
      <c r="G635" s="40">
        <v>7.2309175980410048E-2</v>
      </c>
      <c r="H635" s="40">
        <v>8.8422211869603917E-2</v>
      </c>
      <c r="I635" s="40">
        <v>0.10223329781388063</v>
      </c>
      <c r="J635" s="40">
        <v>0.10281742657009436</v>
      </c>
      <c r="K635" s="40">
        <v>0.1173416076817928</v>
      </c>
      <c r="L635" s="40">
        <v>0.1297199628161341</v>
      </c>
      <c r="M635" s="40">
        <v>0.12159937986738324</v>
      </c>
      <c r="N635" s="40">
        <v>0.13089854966108871</v>
      </c>
      <c r="O635" s="40">
        <v>0.13077416556408561</v>
      </c>
      <c r="P635" s="40">
        <v>0.13574140174412383</v>
      </c>
      <c r="Q635" s="40">
        <v>0.10566394863134997</v>
      </c>
      <c r="R635" s="40">
        <v>9.55012314886408E-2</v>
      </c>
      <c r="S635" s="40">
        <v>9.1926461534916099E-2</v>
      </c>
      <c r="T635" s="40">
        <v>0.13058516970776751</v>
      </c>
      <c r="U635" s="40">
        <v>0.12724486341458968</v>
      </c>
      <c r="V635" s="40">
        <v>0.13093610728665453</v>
      </c>
      <c r="W635" s="40">
        <v>0.13865986244529874</v>
      </c>
      <c r="X635" s="40">
        <v>9.1747919903981012E-2</v>
      </c>
      <c r="Y635" s="40">
        <v>7.8872516415010196E-2</v>
      </c>
      <c r="Z635" s="40">
        <v>8.3628929113828562E-2</v>
      </c>
      <c r="AA635" s="40">
        <v>0.11017802007716518</v>
      </c>
      <c r="AB635" s="40">
        <v>9.3107548468303242E-2</v>
      </c>
      <c r="AC635" s="40">
        <v>0.10163314681140793</v>
      </c>
      <c r="AD635" s="40">
        <v>7.7083620847795908E-2</v>
      </c>
      <c r="AE635" s="40">
        <v>8.2690192711073057E-2</v>
      </c>
      <c r="AF635" s="40">
        <v>5.0452306277770038E-2</v>
      </c>
      <c r="AG635" s="40">
        <v>4.0001718839025466E-2</v>
      </c>
      <c r="AH635" s="40">
        <v>5.0057568087990181E-2</v>
      </c>
      <c r="AI635" s="40">
        <v>4.5286255928789799E-2</v>
      </c>
      <c r="AJ635" s="40">
        <v>4.5430617699837167E-2</v>
      </c>
      <c r="AK635" s="40">
        <v>0.26947211334963955</v>
      </c>
      <c r="AL635" s="40">
        <v>3.0648194160650177E-2</v>
      </c>
      <c r="AM635" s="40">
        <v>3.2242371974041999E-2</v>
      </c>
      <c r="AN635" s="40">
        <v>3.338282198925259E-2</v>
      </c>
      <c r="AO635" s="40">
        <v>4.4967966380189447E-2</v>
      </c>
      <c r="AP635" s="40">
        <v>2.9015332042768925E-2</v>
      </c>
      <c r="AQ635" s="40">
        <v>2.462377769284485E-2</v>
      </c>
    </row>
    <row r="636" spans="2:43" ht="14" thickBot="1" x14ac:dyDescent="0.35">
      <c r="B636" s="28" t="s">
        <v>60</v>
      </c>
      <c r="C636" s="40">
        <v>8.6684879559142225E-2</v>
      </c>
      <c r="D636" s="40">
        <v>9.7843773980285681E-2</v>
      </c>
      <c r="E636" s="40">
        <v>0.10493056120704441</v>
      </c>
      <c r="F636" s="40">
        <v>9.9138846929310159E-2</v>
      </c>
      <c r="G636" s="40">
        <v>9.7088364559656415E-2</v>
      </c>
      <c r="H636" s="40">
        <v>8.6670298835862206E-2</v>
      </c>
      <c r="I636" s="40">
        <v>8.2172152785516081E-2</v>
      </c>
      <c r="J636" s="40">
        <v>7.9843991454172661E-2</v>
      </c>
      <c r="K636" s="40">
        <v>7.4460778943182759E-2</v>
      </c>
      <c r="L636" s="40">
        <v>7.175824691142918E-2</v>
      </c>
      <c r="M636" s="40">
        <v>5.7348493816066839E-2</v>
      </c>
      <c r="N636" s="40">
        <v>7.296868699277044E-2</v>
      </c>
      <c r="O636" s="40">
        <v>6.7979784383272873E-2</v>
      </c>
      <c r="P636" s="40">
        <v>7.4698873583905437E-2</v>
      </c>
      <c r="Q636" s="40">
        <v>8.7848930525641966E-2</v>
      </c>
      <c r="R636" s="40">
        <v>9.5518711852088323E-2</v>
      </c>
      <c r="S636" s="40">
        <v>0.10979328843628788</v>
      </c>
      <c r="T636" s="40">
        <v>0.11377765310357028</v>
      </c>
      <c r="U636" s="40">
        <v>0.11564223073805868</v>
      </c>
      <c r="V636" s="40">
        <v>9.6826546620590662E-2</v>
      </c>
      <c r="W636" s="40">
        <v>0.11301437110628211</v>
      </c>
      <c r="X636" s="40">
        <v>0.10761379816598983</v>
      </c>
      <c r="Y636" s="40">
        <v>9.8042173388912593E-2</v>
      </c>
      <c r="Z636" s="40">
        <v>7.4909970540956994E-2</v>
      </c>
      <c r="AA636" s="40">
        <v>6.3929144386606962E-2</v>
      </c>
      <c r="AB636" s="40">
        <v>7.0823703062425594E-2</v>
      </c>
      <c r="AC636" s="40">
        <v>6.0943310004277024E-2</v>
      </c>
      <c r="AD636" s="40">
        <v>5.9099271245984429E-2</v>
      </c>
      <c r="AE636" s="40">
        <v>7.0421195075210746E-2</v>
      </c>
      <c r="AF636" s="40">
        <v>5.7296988534684207E-2</v>
      </c>
      <c r="AG636" s="40">
        <v>5.4017085302043195E-2</v>
      </c>
      <c r="AH636" s="40">
        <v>4.8876470211933767E-2</v>
      </c>
      <c r="AI636" s="40">
        <v>4.7953097241113428E-2</v>
      </c>
      <c r="AJ636" s="40">
        <v>4.8823034699035636E-2</v>
      </c>
      <c r="AK636" s="40">
        <v>0.15449166522544988</v>
      </c>
      <c r="AL636" s="40">
        <v>5.6531552020351226E-2</v>
      </c>
      <c r="AM636" s="40">
        <v>4.728069545810179E-2</v>
      </c>
      <c r="AN636" s="40">
        <v>5.9017408418539669E-2</v>
      </c>
      <c r="AO636" s="40">
        <v>6.5119156368165176E-2</v>
      </c>
      <c r="AP636" s="40">
        <v>6.064526308677376E-2</v>
      </c>
      <c r="AQ636" s="40">
        <v>5.447848364925087E-2</v>
      </c>
    </row>
    <row r="637" spans="2:43" ht="14" thickBot="1" x14ac:dyDescent="0.35">
      <c r="B637" s="30"/>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row>
    <row r="641" spans="2:43" ht="13.5" x14ac:dyDescent="0.25">
      <c r="B641" s="25" t="s">
        <v>14</v>
      </c>
    </row>
    <row r="643" spans="2:43" ht="14" thickBot="1" x14ac:dyDescent="0.3">
      <c r="B643" s="25" t="s">
        <v>200</v>
      </c>
    </row>
    <row r="644" spans="2:43" ht="14" thickBot="1" x14ac:dyDescent="0.35">
      <c r="B644" s="26"/>
      <c r="C644" s="27" t="s">
        <v>19</v>
      </c>
      <c r="D644" s="27" t="s">
        <v>20</v>
      </c>
      <c r="E644" s="27" t="s">
        <v>51</v>
      </c>
      <c r="F644" s="27" t="s">
        <v>52</v>
      </c>
      <c r="G644" s="27" t="s">
        <v>53</v>
      </c>
      <c r="H644" s="27" t="s">
        <v>54</v>
      </c>
      <c r="I644" s="27" t="s">
        <v>55</v>
      </c>
      <c r="J644" s="27" t="s">
        <v>56</v>
      </c>
      <c r="K644" s="31" t="s">
        <v>27</v>
      </c>
      <c r="L644" s="31" t="s">
        <v>28</v>
      </c>
      <c r="M644" s="31" t="s">
        <v>29</v>
      </c>
      <c r="N644" s="31" t="s">
        <v>30</v>
      </c>
      <c r="O644" s="31" t="s">
        <v>31</v>
      </c>
      <c r="P644" s="31" t="s">
        <v>32</v>
      </c>
      <c r="Q644" s="31" t="s">
        <v>33</v>
      </c>
      <c r="R644" s="31" t="s">
        <v>34</v>
      </c>
      <c r="S644" s="31" t="s">
        <v>35</v>
      </c>
      <c r="T644" s="31" t="s">
        <v>36</v>
      </c>
      <c r="U644" s="20" t="s">
        <v>37</v>
      </c>
      <c r="V644" s="20" t="s">
        <v>38</v>
      </c>
      <c r="W644" s="20" t="s">
        <v>39</v>
      </c>
      <c r="X644" s="20" t="s">
        <v>40</v>
      </c>
      <c r="Y644" s="20" t="s">
        <v>41</v>
      </c>
      <c r="Z644" s="20" t="s">
        <v>42</v>
      </c>
      <c r="AA644" s="20" t="s">
        <v>234</v>
      </c>
      <c r="AB644" s="20" t="s">
        <v>235</v>
      </c>
      <c r="AC644" s="20" t="s">
        <v>236</v>
      </c>
      <c r="AD644" s="20" t="s">
        <v>237</v>
      </c>
      <c r="AE644" s="20" t="s">
        <v>238</v>
      </c>
      <c r="AF644" s="20" t="s">
        <v>239</v>
      </c>
      <c r="AG644" s="20" t="s">
        <v>279</v>
      </c>
      <c r="AH644" s="20" t="s">
        <v>280</v>
      </c>
      <c r="AI644" s="20" t="s">
        <v>281</v>
      </c>
      <c r="AJ644" s="20" t="s">
        <v>282</v>
      </c>
      <c r="AK644" s="20" t="s">
        <v>283</v>
      </c>
      <c r="AL644" s="20" t="s">
        <v>284</v>
      </c>
      <c r="AM644" s="20" t="s">
        <v>286</v>
      </c>
      <c r="AN644" s="20" t="s">
        <v>287</v>
      </c>
      <c r="AO644" s="20" t="s">
        <v>288</v>
      </c>
      <c r="AP644" s="20" t="s">
        <v>293</v>
      </c>
      <c r="AQ644" s="20" t="s">
        <v>296</v>
      </c>
    </row>
    <row r="645" spans="2:43" ht="13.5" x14ac:dyDescent="0.3">
      <c r="B645" s="28" t="s">
        <v>58</v>
      </c>
      <c r="C645" s="29">
        <v>7413941371.7705402</v>
      </c>
      <c r="D645" s="29">
        <v>8157629031.6608543</v>
      </c>
      <c r="E645" s="29">
        <v>8277538351.0531569</v>
      </c>
      <c r="F645" s="29">
        <v>7793061066.4059992</v>
      </c>
      <c r="G645" s="29">
        <v>7743764451.0893917</v>
      </c>
      <c r="H645" s="29">
        <v>7704977897.2318802</v>
      </c>
      <c r="I645" s="29">
        <v>7983653780.2276106</v>
      </c>
      <c r="J645" s="29">
        <v>8202535839.8351107</v>
      </c>
      <c r="K645" s="29">
        <v>7497595013</v>
      </c>
      <c r="L645" s="29">
        <v>8264295853</v>
      </c>
      <c r="M645" s="29">
        <v>8832165964</v>
      </c>
      <c r="N645" s="29">
        <v>8730925742</v>
      </c>
      <c r="O645" s="29">
        <v>8999684952</v>
      </c>
      <c r="P645" s="29">
        <v>9789637632</v>
      </c>
      <c r="Q645" s="29">
        <v>9586475412</v>
      </c>
      <c r="R645" s="29">
        <v>10387278842</v>
      </c>
      <c r="S645" s="29">
        <v>11038182562</v>
      </c>
      <c r="T645" s="29">
        <v>11996924812</v>
      </c>
      <c r="U645" s="29">
        <v>10434828292</v>
      </c>
      <c r="V645" s="29">
        <v>10856975172</v>
      </c>
      <c r="W645" s="29">
        <v>10760019726.459999</v>
      </c>
      <c r="X645" s="29">
        <v>11308695776.765749</v>
      </c>
      <c r="Y645" s="29">
        <v>9758560465.1700001</v>
      </c>
      <c r="Z645" s="29">
        <v>10007271386.93</v>
      </c>
      <c r="AA645" s="29">
        <v>10030092118.93</v>
      </c>
      <c r="AB645" s="29">
        <v>10085784894.190001</v>
      </c>
      <c r="AC645" s="29">
        <v>10114046919.35</v>
      </c>
      <c r="AD645" s="29">
        <v>11055547756.029999</v>
      </c>
      <c r="AE645" s="29">
        <v>13645269625.733231</v>
      </c>
      <c r="AF645" s="29">
        <v>12289746277.459999</v>
      </c>
      <c r="AG645" s="29">
        <v>13829540111.34</v>
      </c>
      <c r="AH645" s="29">
        <v>16548540011.26</v>
      </c>
      <c r="AI645" s="29">
        <v>16789065220.079998</v>
      </c>
      <c r="AJ645" s="29">
        <v>16986110618.329998</v>
      </c>
      <c r="AK645" s="29">
        <v>7435271974.1200008</v>
      </c>
      <c r="AL645" s="29">
        <v>18897624156.560001</v>
      </c>
      <c r="AM645" s="29">
        <v>20653716092.596432</v>
      </c>
      <c r="AN645" s="29">
        <v>17027578798.124554</v>
      </c>
      <c r="AO645" s="29">
        <v>22995929506.279999</v>
      </c>
      <c r="AP645" s="29">
        <v>24988220845.936729</v>
      </c>
      <c r="AQ645" s="29">
        <v>22263348743.279999</v>
      </c>
    </row>
    <row r="646" spans="2:43" ht="13.5" x14ac:dyDescent="0.3">
      <c r="B646" s="28" t="s">
        <v>57</v>
      </c>
      <c r="C646" s="29">
        <v>8909486684.2576771</v>
      </c>
      <c r="D646" s="29">
        <v>7908330553.6911888</v>
      </c>
      <c r="E646" s="29">
        <v>7549674087.0233755</v>
      </c>
      <c r="F646" s="29">
        <v>6753875706.0497532</v>
      </c>
      <c r="G646" s="29">
        <v>5051808464.9569006</v>
      </c>
      <c r="H646" s="29">
        <v>5906306666.634181</v>
      </c>
      <c r="I646" s="29">
        <v>5736828499.9459648</v>
      </c>
      <c r="J646" s="29">
        <v>6317303114.9366093</v>
      </c>
      <c r="K646" s="29">
        <v>5778860282</v>
      </c>
      <c r="L646" s="29">
        <v>6052133460</v>
      </c>
      <c r="M646" s="29">
        <v>7154360980</v>
      </c>
      <c r="N646" s="29">
        <v>7074763155</v>
      </c>
      <c r="O646" s="29">
        <v>8598146487</v>
      </c>
      <c r="P646" s="29">
        <v>9198669580</v>
      </c>
      <c r="Q646" s="29">
        <v>9176259600.7000008</v>
      </c>
      <c r="R646" s="29">
        <v>10082835500</v>
      </c>
      <c r="S646" s="29">
        <v>12220542727</v>
      </c>
      <c r="T646" s="29">
        <v>11766513139</v>
      </c>
      <c r="U646" s="29">
        <v>15452583957</v>
      </c>
      <c r="V646" s="29">
        <v>17786535066</v>
      </c>
      <c r="W646" s="29">
        <v>20469456859.110001</v>
      </c>
      <c r="X646" s="29">
        <v>22891324102.721619</v>
      </c>
      <c r="Y646" s="29">
        <v>21745068653.75</v>
      </c>
      <c r="Z646" s="29">
        <v>20321832190.09</v>
      </c>
      <c r="AA646" s="29">
        <v>20246357112.41</v>
      </c>
      <c r="AB646" s="29">
        <v>21213290748.09</v>
      </c>
      <c r="AC646" s="29">
        <v>22201756724.599998</v>
      </c>
      <c r="AD646" s="29">
        <v>24368200007.029999</v>
      </c>
      <c r="AE646" s="29">
        <v>23701003154.020191</v>
      </c>
      <c r="AF646" s="29">
        <v>22045602483.309998</v>
      </c>
      <c r="AG646" s="29">
        <v>23255473606.209999</v>
      </c>
      <c r="AH646" s="29">
        <v>25661125537.360001</v>
      </c>
      <c r="AI646" s="29">
        <v>24983140870.839996</v>
      </c>
      <c r="AJ646" s="29">
        <v>23850953261.709999</v>
      </c>
      <c r="AK646" s="29">
        <v>23597337157.419998</v>
      </c>
      <c r="AL646" s="29">
        <v>25780749783.850002</v>
      </c>
      <c r="AM646" s="29">
        <v>27174646218.271774</v>
      </c>
      <c r="AN646" s="29">
        <v>29999007389.938244</v>
      </c>
      <c r="AO646" s="29">
        <v>39497583205.090004</v>
      </c>
      <c r="AP646" s="29">
        <v>41313287330.420135</v>
      </c>
      <c r="AQ646" s="29">
        <v>41278149498.349998</v>
      </c>
    </row>
    <row r="647" spans="2:43" ht="13.5" x14ac:dyDescent="0.3">
      <c r="B647" s="28" t="s">
        <v>60</v>
      </c>
      <c r="C647" s="29">
        <v>10243520816.895821</v>
      </c>
      <c r="D647" s="29">
        <v>9378286798.3478298</v>
      </c>
      <c r="E647" s="29">
        <v>9154575151.1864643</v>
      </c>
      <c r="F647" s="29">
        <v>9026732980.7160892</v>
      </c>
      <c r="G647" s="29">
        <v>9584263986.7917805</v>
      </c>
      <c r="H647" s="29">
        <v>9557178296.795723</v>
      </c>
      <c r="I647" s="29">
        <v>10508307039.098833</v>
      </c>
      <c r="J647" s="29">
        <v>10545972910.179008</v>
      </c>
      <c r="K647" s="29">
        <v>11759344537.9</v>
      </c>
      <c r="L647" s="29">
        <v>12338261407.34</v>
      </c>
      <c r="M647" s="29">
        <v>13421959217</v>
      </c>
      <c r="N647" s="29">
        <v>14430930810.199999</v>
      </c>
      <c r="O647" s="29">
        <v>14090076003.6</v>
      </c>
      <c r="P647" s="29">
        <v>14815390068</v>
      </c>
      <c r="Q647" s="29">
        <v>15492042344</v>
      </c>
      <c r="R647" s="29">
        <v>16219331907.099998</v>
      </c>
      <c r="S647" s="29">
        <v>16060528223.6</v>
      </c>
      <c r="T647" s="29">
        <v>15722912652.1</v>
      </c>
      <c r="U647" s="29">
        <v>14276384348.200001</v>
      </c>
      <c r="V647" s="29">
        <v>15239096891.200001</v>
      </c>
      <c r="W647" s="29">
        <v>15312071724.810001</v>
      </c>
      <c r="X647" s="29">
        <v>17560667059.61002</v>
      </c>
      <c r="Y647" s="29">
        <v>15454831092.709999</v>
      </c>
      <c r="Z647" s="29">
        <v>16484441481.989998</v>
      </c>
      <c r="AA647" s="29">
        <v>17492844625.5</v>
      </c>
      <c r="AB647" s="29">
        <v>16026881908.290001</v>
      </c>
      <c r="AC647" s="29">
        <v>18130023769.510002</v>
      </c>
      <c r="AD647" s="29">
        <v>19761010755.459999</v>
      </c>
      <c r="AE647" s="29">
        <v>20619735301.264511</v>
      </c>
      <c r="AF647" s="29">
        <v>21153420725.09</v>
      </c>
      <c r="AG647" s="29">
        <v>21913452394.129997</v>
      </c>
      <c r="AH647" s="29">
        <v>24745538514.25</v>
      </c>
      <c r="AI647" s="29">
        <v>27507110422.09</v>
      </c>
      <c r="AJ647" s="29">
        <v>29402677504.199997</v>
      </c>
      <c r="AK647" s="29">
        <v>23908472320.079998</v>
      </c>
      <c r="AL647" s="29">
        <v>33362575442.32</v>
      </c>
      <c r="AM647" s="29">
        <v>30637741126.413239</v>
      </c>
      <c r="AN647" s="29">
        <v>36715662227.94593</v>
      </c>
      <c r="AO647" s="29">
        <v>36232076847.630005</v>
      </c>
      <c r="AP647" s="29">
        <v>39697558625.193146</v>
      </c>
      <c r="AQ647" s="29">
        <v>38690715724.080002</v>
      </c>
    </row>
    <row r="648" spans="2:43" ht="14" thickBot="1" x14ac:dyDescent="0.35">
      <c r="B648" s="28" t="s">
        <v>59</v>
      </c>
      <c r="C648" s="29">
        <v>4884370476.7030354</v>
      </c>
      <c r="D648" s="29">
        <v>4962904613.257617</v>
      </c>
      <c r="E648" s="29">
        <v>4650880717.0593081</v>
      </c>
      <c r="F648" s="29">
        <v>4804921009.076025</v>
      </c>
      <c r="G648" s="29">
        <v>5493303819.8127213</v>
      </c>
      <c r="H648" s="29">
        <v>4640103463.3436518</v>
      </c>
      <c r="I648" s="29">
        <v>4994898981.8341837</v>
      </c>
      <c r="J648" s="29">
        <v>5303762382.8806076</v>
      </c>
      <c r="K648" s="29">
        <v>5136864648</v>
      </c>
      <c r="L648" s="29">
        <v>5081095498</v>
      </c>
      <c r="M648" s="29">
        <v>6778740539</v>
      </c>
      <c r="N648" s="29">
        <v>6307895230</v>
      </c>
      <c r="O648" s="29">
        <v>6442187310</v>
      </c>
      <c r="P648" s="29">
        <v>6567923752</v>
      </c>
      <c r="Q648" s="29">
        <v>6958394680</v>
      </c>
      <c r="R648" s="29">
        <v>7313081340</v>
      </c>
      <c r="S648" s="29">
        <v>9278755723</v>
      </c>
      <c r="T648" s="29">
        <v>7409081822</v>
      </c>
      <c r="U648" s="29">
        <v>7822117970</v>
      </c>
      <c r="V648" s="29">
        <v>7554438840</v>
      </c>
      <c r="W648" s="29">
        <v>6770535852.5200005</v>
      </c>
      <c r="X648" s="29">
        <v>7948338065.2511902</v>
      </c>
      <c r="Y648" s="29">
        <v>7390699795.0200005</v>
      </c>
      <c r="Z648" s="29">
        <v>6385700908.8699999</v>
      </c>
      <c r="AA648" s="29">
        <v>5684478892.25</v>
      </c>
      <c r="AB648" s="29">
        <v>6805142581.1599998</v>
      </c>
      <c r="AC648" s="29">
        <v>6549677618.0900002</v>
      </c>
      <c r="AD648" s="29">
        <v>7309222530.5300007</v>
      </c>
      <c r="AE648" s="29">
        <v>7689814791.3052139</v>
      </c>
      <c r="AF648" s="29">
        <v>10865487061.629999</v>
      </c>
      <c r="AG648" s="29">
        <v>14721277804.32</v>
      </c>
      <c r="AH648" s="29">
        <v>12054746999.059999</v>
      </c>
      <c r="AI648" s="29">
        <v>13406599987.98</v>
      </c>
      <c r="AJ648" s="29">
        <v>14890098994.23</v>
      </c>
      <c r="AK648" s="29">
        <v>12970947569.34</v>
      </c>
      <c r="AL648" s="29">
        <v>17789836336.580002</v>
      </c>
      <c r="AM648" s="29">
        <v>18043695142.643398</v>
      </c>
      <c r="AN648" s="29">
        <v>17708842077.071266</v>
      </c>
      <c r="AO648" s="29">
        <v>17395648004.990002</v>
      </c>
      <c r="AP648" s="29">
        <v>18459555083.31601</v>
      </c>
      <c r="AQ648" s="29">
        <v>17050582501.65</v>
      </c>
    </row>
    <row r="649" spans="2:43" ht="14" thickBot="1" x14ac:dyDescent="0.35">
      <c r="B649" s="30" t="s">
        <v>48</v>
      </c>
      <c r="C649" s="24">
        <v>31451319349.627068</v>
      </c>
      <c r="D649" s="24">
        <v>30407150996.957478</v>
      </c>
      <c r="E649" s="24">
        <v>29632668306.322304</v>
      </c>
      <c r="F649" s="24">
        <v>28378590762.247879</v>
      </c>
      <c r="G649" s="24">
        <v>27873140722.650799</v>
      </c>
      <c r="H649" s="24">
        <v>27808566324.005428</v>
      </c>
      <c r="I649" s="24">
        <v>29223688301.106586</v>
      </c>
      <c r="J649" s="24">
        <v>30369574247.831337</v>
      </c>
      <c r="K649" s="24">
        <f>SUM(K645:K648)</f>
        <v>30172664480.900002</v>
      </c>
      <c r="L649" s="24">
        <f t="shared" ref="L649:M649" si="136">SUM(L645:L648)</f>
        <v>31735786218.34</v>
      </c>
      <c r="M649" s="24">
        <f t="shared" si="136"/>
        <v>36187226700</v>
      </c>
      <c r="N649" s="24">
        <f t="shared" ref="N649" si="137">SUM(N645:N648)</f>
        <v>36544514937.199997</v>
      </c>
      <c r="O649" s="24">
        <f>SUM(O645:O648)</f>
        <v>38130094752.599998</v>
      </c>
      <c r="P649" s="24">
        <f t="shared" ref="P649:Q649" si="138">SUM(P645:P648)</f>
        <v>40371621032</v>
      </c>
      <c r="Q649" s="24">
        <f t="shared" si="138"/>
        <v>41213172036.699997</v>
      </c>
      <c r="R649" s="24">
        <f t="shared" ref="R649" si="139">SUM(R645:R648)</f>
        <v>44002527589.099998</v>
      </c>
      <c r="S649" s="24">
        <v>48598009235.599998</v>
      </c>
      <c r="T649" s="24">
        <f t="shared" ref="T649:Y649" si="140">SUM(T645:T648)</f>
        <v>46895432425.099998</v>
      </c>
      <c r="U649" s="24">
        <f t="shared" si="140"/>
        <v>47985914567.199997</v>
      </c>
      <c r="V649" s="24">
        <f t="shared" si="140"/>
        <v>51437045969.199997</v>
      </c>
      <c r="W649" s="24">
        <f t="shared" si="140"/>
        <v>53312084162.900009</v>
      </c>
      <c r="X649" s="24">
        <f t="shared" si="140"/>
        <v>59709025004.348572</v>
      </c>
      <c r="Y649" s="24">
        <f t="shared" si="140"/>
        <v>54349160006.649994</v>
      </c>
      <c r="Z649" s="24">
        <v>53199245967.879997</v>
      </c>
      <c r="AA649" s="24">
        <v>53453772749.089996</v>
      </c>
      <c r="AB649" s="24">
        <v>54131100131.729988</v>
      </c>
      <c r="AC649" s="24">
        <v>56995505031.549995</v>
      </c>
      <c r="AD649" s="24">
        <v>62493981049.049995</v>
      </c>
      <c r="AE649" s="24">
        <v>65655822872.323151</v>
      </c>
      <c r="AF649" s="24">
        <v>66354256547.489998</v>
      </c>
      <c r="AG649" s="24">
        <v>73719743916</v>
      </c>
      <c r="AH649" s="24">
        <v>79009951061.930008</v>
      </c>
      <c r="AI649" s="24">
        <v>82685916500.990021</v>
      </c>
      <c r="AJ649" s="24">
        <v>85129840378.469986</v>
      </c>
      <c r="AK649" s="24">
        <v>67912029020.959999</v>
      </c>
      <c r="AL649" s="24">
        <v>95830785719.310013</v>
      </c>
      <c r="AM649" s="24">
        <v>96509798579.924866</v>
      </c>
      <c r="AN649" s="24">
        <v>101451090493.07997</v>
      </c>
      <c r="AO649" s="24">
        <v>116121237563.99002</v>
      </c>
      <c r="AP649" s="24">
        <v>124458621884.866</v>
      </c>
      <c r="AQ649" s="24">
        <v>119282796467.36</v>
      </c>
    </row>
    <row r="650" spans="2:43" ht="13.5" x14ac:dyDescent="0.25">
      <c r="AL650" s="29"/>
    </row>
    <row r="653" spans="2:43" ht="14" thickBot="1" x14ac:dyDescent="0.3">
      <c r="B653" s="25" t="s">
        <v>201</v>
      </c>
    </row>
    <row r="654" spans="2:43" ht="14" thickBot="1" x14ac:dyDescent="0.35">
      <c r="B654" s="26"/>
      <c r="C654" s="27"/>
      <c r="D654" s="27"/>
      <c r="E654" s="27"/>
      <c r="F654" s="27"/>
      <c r="G654" s="27"/>
      <c r="H654" s="19" t="s">
        <v>54</v>
      </c>
      <c r="I654" s="19" t="s">
        <v>55</v>
      </c>
      <c r="J654" s="19" t="s">
        <v>56</v>
      </c>
      <c r="K654" s="27" t="s">
        <v>27</v>
      </c>
      <c r="L654" s="27" t="s">
        <v>28</v>
      </c>
      <c r="M654" s="27" t="s">
        <v>29</v>
      </c>
      <c r="N654" s="27" t="s">
        <v>30</v>
      </c>
      <c r="O654" s="27" t="s">
        <v>31</v>
      </c>
      <c r="P654" s="27" t="s">
        <v>32</v>
      </c>
      <c r="Q654" s="27" t="s">
        <v>33</v>
      </c>
      <c r="R654" s="27" t="s">
        <v>34</v>
      </c>
      <c r="S654" s="31" t="s">
        <v>35</v>
      </c>
      <c r="T654" s="31" t="s">
        <v>36</v>
      </c>
      <c r="U654" s="20" t="s">
        <v>37</v>
      </c>
      <c r="V654" s="20" t="s">
        <v>38</v>
      </c>
      <c r="W654" s="20" t="s">
        <v>39</v>
      </c>
      <c r="X654" s="20" t="s">
        <v>40</v>
      </c>
      <c r="Y654" s="20" t="s">
        <v>41</v>
      </c>
      <c r="Z654" s="20" t="s">
        <v>42</v>
      </c>
      <c r="AA654" s="20" t="s">
        <v>234</v>
      </c>
      <c r="AB654" s="20" t="s">
        <v>235</v>
      </c>
      <c r="AC654" s="20" t="s">
        <v>236</v>
      </c>
      <c r="AD654" s="20" t="s">
        <v>237</v>
      </c>
      <c r="AE654" s="20" t="s">
        <v>238</v>
      </c>
      <c r="AF654" s="20" t="s">
        <v>239</v>
      </c>
      <c r="AG654" s="20" t="s">
        <v>279</v>
      </c>
      <c r="AH654" s="20" t="s">
        <v>280</v>
      </c>
      <c r="AI654" s="20" t="s">
        <v>281</v>
      </c>
      <c r="AJ654" s="20" t="s">
        <v>282</v>
      </c>
      <c r="AK654" s="20" t="s">
        <v>283</v>
      </c>
      <c r="AL654" s="20" t="s">
        <v>284</v>
      </c>
      <c r="AM654" s="20" t="s">
        <v>286</v>
      </c>
      <c r="AN654" s="20" t="s">
        <v>287</v>
      </c>
      <c r="AO654" s="20" t="s">
        <v>288</v>
      </c>
      <c r="AP654" s="20" t="s">
        <v>293</v>
      </c>
      <c r="AQ654" s="20" t="s">
        <v>296</v>
      </c>
    </row>
    <row r="655" spans="2:43" ht="13.5" x14ac:dyDescent="0.3">
      <c r="B655" s="28" t="s">
        <v>58</v>
      </c>
      <c r="C655" s="29">
        <v>13368</v>
      </c>
      <c r="D655" s="29">
        <v>10935</v>
      </c>
      <c r="E655" s="29">
        <v>10493</v>
      </c>
      <c r="F655" s="29">
        <v>11299</v>
      </c>
      <c r="G655" s="29">
        <v>11761</v>
      </c>
      <c r="H655" s="29">
        <v>9985</v>
      </c>
      <c r="I655" s="29">
        <v>8164</v>
      </c>
      <c r="J655" s="29">
        <v>8728</v>
      </c>
      <c r="K655" s="29">
        <v>7498</v>
      </c>
      <c r="L655" s="29">
        <v>7859</v>
      </c>
      <c r="M655" s="29">
        <v>7852</v>
      </c>
      <c r="N655" s="29">
        <v>8000</v>
      </c>
      <c r="O655" s="29">
        <v>8146</v>
      </c>
      <c r="P655" s="29">
        <v>8088</v>
      </c>
      <c r="Q655" s="29">
        <v>7329</v>
      </c>
      <c r="R655" s="29">
        <v>7739</v>
      </c>
      <c r="S655" s="29">
        <v>7362</v>
      </c>
      <c r="T655" s="29">
        <v>8043</v>
      </c>
      <c r="U655" s="29">
        <v>7548</v>
      </c>
      <c r="V655" s="29">
        <v>7453</v>
      </c>
      <c r="W655" s="29">
        <v>7514</v>
      </c>
      <c r="X655" s="29">
        <v>7288</v>
      </c>
      <c r="Y655" s="29">
        <v>7390</v>
      </c>
      <c r="Z655" s="29">
        <v>7434</v>
      </c>
      <c r="AA655" s="29">
        <v>7776</v>
      </c>
      <c r="AB655" s="29">
        <v>7327</v>
      </c>
      <c r="AC655" s="29">
        <v>7371</v>
      </c>
      <c r="AD655" s="29">
        <v>7506</v>
      </c>
      <c r="AE655" s="29">
        <v>7601</v>
      </c>
      <c r="AF655" s="29">
        <v>7483</v>
      </c>
      <c r="AG655" s="29">
        <v>7607</v>
      </c>
      <c r="AH655" s="29">
        <v>7823</v>
      </c>
      <c r="AI655" s="29">
        <v>7862</v>
      </c>
      <c r="AJ655" s="29">
        <v>8054</v>
      </c>
      <c r="AK655" s="29">
        <v>6536</v>
      </c>
      <c r="AL655" s="29">
        <v>7674</v>
      </c>
      <c r="AM655" s="29">
        <v>7464</v>
      </c>
      <c r="AN655" s="29">
        <v>6347</v>
      </c>
      <c r="AO655" s="29">
        <v>7591</v>
      </c>
      <c r="AP655" s="29">
        <v>6154</v>
      </c>
      <c r="AQ655" s="29">
        <v>6426</v>
      </c>
    </row>
    <row r="656" spans="2:43" ht="13.5" x14ac:dyDescent="0.3">
      <c r="B656" s="28" t="s">
        <v>57</v>
      </c>
      <c r="C656" s="29">
        <v>53559</v>
      </c>
      <c r="D656" s="29">
        <v>32206</v>
      </c>
      <c r="E656" s="29">
        <v>34503</v>
      </c>
      <c r="F656" s="29">
        <v>34349</v>
      </c>
      <c r="G656" s="29">
        <v>33356</v>
      </c>
      <c r="H656" s="29">
        <v>34870.6</v>
      </c>
      <c r="I656" s="29">
        <v>34572</v>
      </c>
      <c r="J656" s="29">
        <v>33440</v>
      </c>
      <c r="K656" s="29">
        <v>38776</v>
      </c>
      <c r="L656" s="29">
        <v>34931</v>
      </c>
      <c r="M656" s="29">
        <v>36342</v>
      </c>
      <c r="N656" s="29">
        <v>37917</v>
      </c>
      <c r="O656" s="29">
        <v>39630</v>
      </c>
      <c r="P656" s="29">
        <v>40546</v>
      </c>
      <c r="Q656" s="29">
        <v>41216</v>
      </c>
      <c r="R656" s="29">
        <v>39912</v>
      </c>
      <c r="S656" s="29">
        <v>41102</v>
      </c>
      <c r="T656" s="29">
        <v>38731</v>
      </c>
      <c r="U656" s="29">
        <v>42286</v>
      </c>
      <c r="V656" s="29">
        <v>40717</v>
      </c>
      <c r="W656" s="29">
        <v>43772</v>
      </c>
      <c r="X656" s="29">
        <v>42315</v>
      </c>
      <c r="Y656" s="29">
        <v>43845</v>
      </c>
      <c r="Z656" s="29">
        <v>42530</v>
      </c>
      <c r="AA656" s="29">
        <v>45877</v>
      </c>
      <c r="AB656" s="29">
        <v>45342</v>
      </c>
      <c r="AC656" s="29">
        <v>48743</v>
      </c>
      <c r="AD656" s="29">
        <v>50202</v>
      </c>
      <c r="AE656" s="29">
        <v>50529</v>
      </c>
      <c r="AF656" s="29">
        <v>61624</v>
      </c>
      <c r="AG656" s="29">
        <v>52850</v>
      </c>
      <c r="AH656" s="29">
        <v>55164</v>
      </c>
      <c r="AI656" s="29">
        <v>64561</v>
      </c>
      <c r="AJ656" s="29">
        <v>58020</v>
      </c>
      <c r="AK656" s="29">
        <v>61844</v>
      </c>
      <c r="AL656" s="29">
        <v>75839</v>
      </c>
      <c r="AM656" s="29">
        <v>70091</v>
      </c>
      <c r="AN656" s="29">
        <v>69865</v>
      </c>
      <c r="AO656" s="29">
        <v>56540</v>
      </c>
      <c r="AP656" s="29">
        <v>67440</v>
      </c>
      <c r="AQ656" s="29">
        <v>134051</v>
      </c>
    </row>
    <row r="657" spans="2:43" ht="13.5" x14ac:dyDescent="0.3">
      <c r="B657" s="28" t="s">
        <v>60</v>
      </c>
      <c r="C657" s="29">
        <v>528813</v>
      </c>
      <c r="D657" s="29">
        <v>580079</v>
      </c>
      <c r="E657" s="29">
        <v>578685</v>
      </c>
      <c r="F657" s="29">
        <v>567662</v>
      </c>
      <c r="G657" s="29">
        <v>625171.72792139067</v>
      </c>
      <c r="H657" s="29">
        <v>696148.4</v>
      </c>
      <c r="I657" s="29">
        <v>723823</v>
      </c>
      <c r="J657" s="29">
        <v>823501</v>
      </c>
      <c r="K657" s="29">
        <v>974949</v>
      </c>
      <c r="L657" s="29">
        <v>1021123</v>
      </c>
      <c r="M657" s="29">
        <v>1156046</v>
      </c>
      <c r="N657" s="29">
        <v>1256129</v>
      </c>
      <c r="O657" s="29">
        <v>1513283</v>
      </c>
      <c r="P657" s="29">
        <v>1728109</v>
      </c>
      <c r="Q657" s="29">
        <v>4703451</v>
      </c>
      <c r="R657" s="29">
        <v>3879559</v>
      </c>
      <c r="S657" s="29">
        <v>1891880</v>
      </c>
      <c r="T657" s="29">
        <v>1585021</v>
      </c>
      <c r="U657" s="29">
        <v>1362720</v>
      </c>
      <c r="V657" s="29">
        <v>1448804</v>
      </c>
      <c r="W657" s="29">
        <v>1503147</v>
      </c>
      <c r="X657" s="29">
        <v>1536407</v>
      </c>
      <c r="Y657" s="29">
        <v>1513792</v>
      </c>
      <c r="Z657" s="29">
        <v>4657780</v>
      </c>
      <c r="AA657" s="29">
        <v>929386</v>
      </c>
      <c r="AB657" s="29">
        <v>1046158</v>
      </c>
      <c r="AC657" s="29">
        <v>1613908</v>
      </c>
      <c r="AD657" s="29">
        <v>1576369</v>
      </c>
      <c r="AE657" s="29">
        <v>1225056</v>
      </c>
      <c r="AF657" s="29">
        <v>1834509</v>
      </c>
      <c r="AG657" s="29">
        <v>1509517</v>
      </c>
      <c r="AH657" s="29">
        <v>1407360</v>
      </c>
      <c r="AI657" s="29">
        <v>2140417</v>
      </c>
      <c r="AJ657" s="29">
        <v>2322628</v>
      </c>
      <c r="AK657" s="29">
        <v>2193075</v>
      </c>
      <c r="AL657" s="29">
        <v>2182200</v>
      </c>
      <c r="AM657" s="29">
        <v>2125790</v>
      </c>
      <c r="AN657" s="29">
        <v>2244894</v>
      </c>
      <c r="AO657" s="29">
        <v>2923759</v>
      </c>
      <c r="AP657" s="29">
        <v>3404326</v>
      </c>
      <c r="AQ657" s="29">
        <v>4005649</v>
      </c>
    </row>
    <row r="658" spans="2:43" ht="14" thickBot="1" x14ac:dyDescent="0.35">
      <c r="B658" s="28" t="s">
        <v>59</v>
      </c>
      <c r="C658" s="29">
        <v>50212</v>
      </c>
      <c r="D658" s="29">
        <v>24808</v>
      </c>
      <c r="E658" s="29">
        <v>14847</v>
      </c>
      <c r="F658" s="29">
        <v>30290</v>
      </c>
      <c r="G658" s="29">
        <v>25950</v>
      </c>
      <c r="H658" s="29">
        <v>23250</v>
      </c>
      <c r="I658" s="29">
        <v>36204</v>
      </c>
      <c r="J658" s="29">
        <v>39753</v>
      </c>
      <c r="K658" s="29">
        <v>38193</v>
      </c>
      <c r="L658" s="29">
        <v>30230</v>
      </c>
      <c r="M658" s="29">
        <v>46108</v>
      </c>
      <c r="N658" s="29">
        <v>70376</v>
      </c>
      <c r="O658" s="29">
        <v>92295</v>
      </c>
      <c r="P658" s="29">
        <v>64744</v>
      </c>
      <c r="Q658" s="29">
        <v>93788</v>
      </c>
      <c r="R658" s="29">
        <v>104926</v>
      </c>
      <c r="S658" s="29">
        <v>132325</v>
      </c>
      <c r="T658" s="29">
        <v>76857</v>
      </c>
      <c r="U658" s="29">
        <v>103576</v>
      </c>
      <c r="V658" s="29">
        <v>104834</v>
      </c>
      <c r="W658" s="29">
        <v>95465</v>
      </c>
      <c r="X658" s="29">
        <v>96521</v>
      </c>
      <c r="Y658" s="29">
        <v>124215</v>
      </c>
      <c r="Z658" s="29">
        <v>94217</v>
      </c>
      <c r="AA658" s="29">
        <v>97138</v>
      </c>
      <c r="AB658" s="29">
        <v>88045</v>
      </c>
      <c r="AC658" s="29">
        <v>93273</v>
      </c>
      <c r="AD658" s="29">
        <v>99998</v>
      </c>
      <c r="AE658" s="29">
        <v>101770</v>
      </c>
      <c r="AF658" s="29">
        <v>92198</v>
      </c>
      <c r="AG658" s="29">
        <v>104577</v>
      </c>
      <c r="AH658" s="29">
        <v>102779</v>
      </c>
      <c r="AI658" s="29">
        <v>230102</v>
      </c>
      <c r="AJ658" s="29">
        <v>165973</v>
      </c>
      <c r="AK658" s="29">
        <v>176408</v>
      </c>
      <c r="AL658" s="29">
        <v>193381</v>
      </c>
      <c r="AM658" s="29">
        <v>116635</v>
      </c>
      <c r="AN658" s="29">
        <v>118717</v>
      </c>
      <c r="AO658" s="29">
        <v>98850</v>
      </c>
      <c r="AP658" s="29">
        <v>132706</v>
      </c>
      <c r="AQ658" s="29">
        <v>128496</v>
      </c>
    </row>
    <row r="659" spans="2:43" ht="14" thickBot="1" x14ac:dyDescent="0.35">
      <c r="B659" s="30" t="s">
        <v>48</v>
      </c>
      <c r="C659" s="24">
        <v>646081</v>
      </c>
      <c r="D659" s="24">
        <v>648028</v>
      </c>
      <c r="E659" s="24">
        <v>638528</v>
      </c>
      <c r="F659" s="24">
        <v>643600</v>
      </c>
      <c r="G659" s="24">
        <v>696238.72792139067</v>
      </c>
      <c r="H659" s="24">
        <v>764254</v>
      </c>
      <c r="I659" s="24">
        <v>802763</v>
      </c>
      <c r="J659" s="24">
        <v>905422</v>
      </c>
      <c r="K659" s="24">
        <f>SUM(K655:K658)</f>
        <v>1059416</v>
      </c>
      <c r="L659" s="24">
        <f t="shared" ref="L659:M659" si="141">SUM(L655:L658)</f>
        <v>1094143</v>
      </c>
      <c r="M659" s="24">
        <f t="shared" si="141"/>
        <v>1246348</v>
      </c>
      <c r="N659" s="24">
        <f t="shared" ref="N659" si="142">SUM(N655:N658)</f>
        <v>1372422</v>
      </c>
      <c r="O659" s="24">
        <f>SUM(O655:O658)</f>
        <v>1653354</v>
      </c>
      <c r="P659" s="24">
        <f t="shared" ref="P659:Q659" si="143">SUM(P655:P658)</f>
        <v>1841487</v>
      </c>
      <c r="Q659" s="24">
        <f t="shared" si="143"/>
        <v>4845784</v>
      </c>
      <c r="R659" s="24">
        <f t="shared" ref="R659" si="144">SUM(R655:R658)</f>
        <v>4032136</v>
      </c>
      <c r="S659" s="24">
        <v>2072669</v>
      </c>
      <c r="T659" s="24">
        <f t="shared" ref="T659:Y659" si="145">SUM(T655:T658)</f>
        <v>1708652</v>
      </c>
      <c r="U659" s="24">
        <f t="shared" si="145"/>
        <v>1516130</v>
      </c>
      <c r="V659" s="24">
        <f t="shared" si="145"/>
        <v>1601808</v>
      </c>
      <c r="W659" s="24">
        <f t="shared" si="145"/>
        <v>1649898</v>
      </c>
      <c r="X659" s="24">
        <f t="shared" si="145"/>
        <v>1682531</v>
      </c>
      <c r="Y659" s="24">
        <f t="shared" si="145"/>
        <v>1689242</v>
      </c>
      <c r="Z659" s="24">
        <v>4801961</v>
      </c>
      <c r="AA659" s="24">
        <v>1080177</v>
      </c>
      <c r="AB659" s="24">
        <v>1186872</v>
      </c>
      <c r="AC659" s="24">
        <v>1763295</v>
      </c>
      <c r="AD659" s="24">
        <v>1734075</v>
      </c>
      <c r="AE659" s="24">
        <v>1384956</v>
      </c>
      <c r="AF659" s="24">
        <v>1995814</v>
      </c>
      <c r="AG659" s="24">
        <v>1674551</v>
      </c>
      <c r="AH659" s="24">
        <v>1573126</v>
      </c>
      <c r="AI659" s="24">
        <v>2442942</v>
      </c>
      <c r="AJ659" s="24">
        <v>2554675</v>
      </c>
      <c r="AK659" s="24">
        <v>2437863</v>
      </c>
      <c r="AL659" s="24">
        <v>2459094</v>
      </c>
      <c r="AM659" s="24">
        <v>2319980</v>
      </c>
      <c r="AN659" s="24">
        <v>2439823</v>
      </c>
      <c r="AO659" s="24">
        <v>3086740</v>
      </c>
      <c r="AP659" s="24">
        <v>3610626</v>
      </c>
      <c r="AQ659" s="24">
        <v>4274622</v>
      </c>
    </row>
    <row r="663" spans="2:43" ht="14" thickBot="1" x14ac:dyDescent="0.35">
      <c r="B663" s="16" t="s">
        <v>202</v>
      </c>
    </row>
    <row r="664" spans="2:43" ht="14" thickBot="1" x14ac:dyDescent="0.35">
      <c r="B664" s="4"/>
      <c r="C664" s="19" t="s">
        <v>19</v>
      </c>
      <c r="D664" s="19" t="s">
        <v>20</v>
      </c>
      <c r="E664" s="19" t="s">
        <v>51</v>
      </c>
      <c r="F664" s="19" t="s">
        <v>52</v>
      </c>
      <c r="G664" s="19" t="s">
        <v>53</v>
      </c>
      <c r="H664" s="19" t="s">
        <v>54</v>
      </c>
      <c r="I664" s="19" t="s">
        <v>55</v>
      </c>
      <c r="J664" s="19" t="s">
        <v>56</v>
      </c>
      <c r="K664" s="31" t="s">
        <v>27</v>
      </c>
      <c r="L664" s="31" t="s">
        <v>28</v>
      </c>
      <c r="M664" s="31" t="s">
        <v>29</v>
      </c>
      <c r="N664" s="31" t="s">
        <v>30</v>
      </c>
      <c r="O664" s="31" t="s">
        <v>31</v>
      </c>
      <c r="P664" s="31" t="s">
        <v>32</v>
      </c>
      <c r="Q664" s="31" t="s">
        <v>33</v>
      </c>
      <c r="R664" s="31" t="s">
        <v>34</v>
      </c>
      <c r="S664" s="31" t="s">
        <v>35</v>
      </c>
      <c r="T664" s="31" t="s">
        <v>36</v>
      </c>
      <c r="U664" s="20" t="s">
        <v>37</v>
      </c>
      <c r="V664" s="20" t="s">
        <v>38</v>
      </c>
      <c r="W664" s="20" t="s">
        <v>39</v>
      </c>
      <c r="X664" s="20" t="s">
        <v>40</v>
      </c>
      <c r="Y664" s="20" t="s">
        <v>41</v>
      </c>
      <c r="Z664" s="20" t="s">
        <v>42</v>
      </c>
      <c r="AA664" s="20" t="s">
        <v>234</v>
      </c>
      <c r="AB664" s="20" t="s">
        <v>235</v>
      </c>
      <c r="AC664" s="20" t="s">
        <v>236</v>
      </c>
      <c r="AD664" s="20" t="s">
        <v>237</v>
      </c>
      <c r="AE664" s="20" t="s">
        <v>238</v>
      </c>
      <c r="AF664" s="20" t="s">
        <v>239</v>
      </c>
      <c r="AG664" s="20" t="s">
        <v>279</v>
      </c>
      <c r="AH664" s="20" t="s">
        <v>280</v>
      </c>
      <c r="AI664" s="20" t="s">
        <v>281</v>
      </c>
      <c r="AJ664" s="20" t="s">
        <v>282</v>
      </c>
      <c r="AK664" s="20" t="s">
        <v>283</v>
      </c>
      <c r="AL664" s="20" t="s">
        <v>284</v>
      </c>
      <c r="AM664" s="20" t="s">
        <v>286</v>
      </c>
      <c r="AN664" s="20" t="s">
        <v>287</v>
      </c>
      <c r="AO664" s="20" t="s">
        <v>288</v>
      </c>
      <c r="AP664" s="20" t="s">
        <v>293</v>
      </c>
      <c r="AQ664" s="20" t="s">
        <v>296</v>
      </c>
    </row>
    <row r="665" spans="2:43" ht="13.5" x14ac:dyDescent="0.3">
      <c r="B665" s="21" t="s">
        <v>43</v>
      </c>
      <c r="C665" s="22">
        <v>1358</v>
      </c>
      <c r="D665" s="22">
        <v>1481</v>
      </c>
      <c r="E665" s="22">
        <v>1538</v>
      </c>
      <c r="F665" s="22">
        <v>1503</v>
      </c>
      <c r="G665" s="22">
        <v>1193</v>
      </c>
      <c r="H665" s="22">
        <v>1334</v>
      </c>
      <c r="I665" s="22">
        <v>1364</v>
      </c>
      <c r="J665" s="22">
        <v>1359</v>
      </c>
      <c r="K665" s="22">
        <v>1434</v>
      </c>
      <c r="L665" s="22">
        <v>1389</v>
      </c>
      <c r="M665" s="22">
        <v>1517</v>
      </c>
      <c r="N665" s="22">
        <v>1453</v>
      </c>
      <c r="O665" s="22">
        <v>1619</v>
      </c>
      <c r="P665" s="22">
        <v>1404</v>
      </c>
      <c r="Q665" s="22">
        <v>1277</v>
      </c>
      <c r="R665" s="22">
        <v>1279</v>
      </c>
      <c r="S665" s="22">
        <v>1474</v>
      </c>
      <c r="T665" s="22">
        <v>1529</v>
      </c>
      <c r="U665" s="22">
        <v>1599</v>
      </c>
      <c r="V665" s="22">
        <v>1003</v>
      </c>
      <c r="W665" s="22">
        <v>1016</v>
      </c>
      <c r="X665" s="22">
        <v>919</v>
      </c>
      <c r="Y665" s="22">
        <v>770</v>
      </c>
      <c r="Z665" s="22">
        <v>787</v>
      </c>
      <c r="AA665" s="22">
        <v>686</v>
      </c>
      <c r="AB665" s="22">
        <v>704</v>
      </c>
      <c r="AC665" s="22">
        <v>602</v>
      </c>
      <c r="AD665" s="22">
        <v>779</v>
      </c>
      <c r="AE665" s="22">
        <v>882</v>
      </c>
      <c r="AF665" s="22">
        <v>790</v>
      </c>
      <c r="AG665" s="22">
        <v>828</v>
      </c>
      <c r="AH665" s="22">
        <v>842</v>
      </c>
      <c r="AI665" s="22">
        <v>865</v>
      </c>
      <c r="AJ665" s="22">
        <v>799</v>
      </c>
      <c r="AK665" s="22">
        <v>1545</v>
      </c>
      <c r="AL665" s="22">
        <v>796</v>
      </c>
      <c r="AM665" s="22">
        <v>962</v>
      </c>
      <c r="AN665" s="22">
        <v>1002</v>
      </c>
      <c r="AO665" s="22">
        <v>1107</v>
      </c>
      <c r="AP665" s="22">
        <v>820</v>
      </c>
      <c r="AQ665" s="22">
        <v>826</v>
      </c>
    </row>
    <row r="666" spans="2:43" ht="13.5" x14ac:dyDescent="0.3">
      <c r="B666" s="21" t="s">
        <v>44</v>
      </c>
      <c r="C666" s="22">
        <v>3586</v>
      </c>
      <c r="D666" s="22">
        <v>5124</v>
      </c>
      <c r="E666" s="22">
        <v>3325</v>
      </c>
      <c r="F666" s="22">
        <v>4511</v>
      </c>
      <c r="G666" s="22">
        <v>5736.7279213907204</v>
      </c>
      <c r="H666" s="22">
        <v>3822</v>
      </c>
      <c r="I666" s="22">
        <v>2813</v>
      </c>
      <c r="J666" s="22">
        <v>5322</v>
      </c>
      <c r="K666" s="22">
        <v>4486</v>
      </c>
      <c r="L666" s="22">
        <v>4678</v>
      </c>
      <c r="M666" s="22">
        <v>9930</v>
      </c>
      <c r="N666" s="22">
        <v>7192</v>
      </c>
      <c r="O666" s="22">
        <v>2318</v>
      </c>
      <c r="P666" s="22">
        <v>1707</v>
      </c>
      <c r="Q666" s="22">
        <v>1868</v>
      </c>
      <c r="R666" s="22">
        <v>2072</v>
      </c>
      <c r="S666" s="22">
        <v>5734</v>
      </c>
      <c r="T666" s="22">
        <v>3626</v>
      </c>
      <c r="U666" s="22">
        <v>4071</v>
      </c>
      <c r="V666" s="22">
        <v>3679</v>
      </c>
      <c r="W666" s="22">
        <v>3332</v>
      </c>
      <c r="X666" s="22">
        <v>3480</v>
      </c>
      <c r="Y666" s="22">
        <v>2967</v>
      </c>
      <c r="Z666" s="22">
        <v>3875</v>
      </c>
      <c r="AA666" s="22">
        <v>4766</v>
      </c>
      <c r="AB666" s="22">
        <v>4708</v>
      </c>
      <c r="AC666" s="22">
        <v>4155</v>
      </c>
      <c r="AD666" s="22">
        <v>5733</v>
      </c>
      <c r="AE666" s="22">
        <v>5693</v>
      </c>
      <c r="AF666" s="22">
        <v>5980</v>
      </c>
      <c r="AG666" s="22">
        <v>4888</v>
      </c>
      <c r="AH666" s="22">
        <v>8001</v>
      </c>
      <c r="AI666" s="22">
        <v>14634</v>
      </c>
      <c r="AJ666" s="22">
        <v>13828</v>
      </c>
      <c r="AK666" s="22">
        <v>13493</v>
      </c>
      <c r="AL666" s="22">
        <v>29215</v>
      </c>
      <c r="AM666" s="22">
        <v>22346</v>
      </c>
      <c r="AN666" s="22">
        <v>21290</v>
      </c>
      <c r="AO666" s="22">
        <v>18220</v>
      </c>
      <c r="AP666" s="22">
        <v>25359</v>
      </c>
      <c r="AQ666" s="22">
        <v>27705</v>
      </c>
    </row>
    <row r="667" spans="2:43" ht="13.5" x14ac:dyDescent="0.3">
      <c r="B667" s="21" t="s">
        <v>45</v>
      </c>
      <c r="C667" s="22">
        <v>5015</v>
      </c>
      <c r="D667" s="22">
        <v>5014</v>
      </c>
      <c r="E667" s="22">
        <v>4438</v>
      </c>
      <c r="F667" s="22">
        <v>5494</v>
      </c>
      <c r="G667" s="22">
        <v>3817</v>
      </c>
      <c r="H667" s="22">
        <v>4614</v>
      </c>
      <c r="I667" s="22">
        <v>4396</v>
      </c>
      <c r="J667" s="22">
        <v>5720</v>
      </c>
      <c r="K667" s="22">
        <v>4610</v>
      </c>
      <c r="L667" s="22">
        <v>5273</v>
      </c>
      <c r="M667" s="22">
        <v>5298</v>
      </c>
      <c r="N667" s="22">
        <v>5524</v>
      </c>
      <c r="O667" s="22">
        <v>5934</v>
      </c>
      <c r="P667" s="22">
        <v>5996</v>
      </c>
      <c r="Q667" s="22">
        <v>4900</v>
      </c>
      <c r="R667" s="22">
        <v>4649</v>
      </c>
      <c r="S667" s="22">
        <v>5297</v>
      </c>
      <c r="T667" s="22">
        <v>5015</v>
      </c>
      <c r="U667" s="22">
        <v>4651</v>
      </c>
      <c r="V667" s="22">
        <v>3240</v>
      </c>
      <c r="W667" s="22">
        <v>2981</v>
      </c>
      <c r="X667" s="22">
        <v>2914</v>
      </c>
      <c r="Y667" s="22">
        <v>2906</v>
      </c>
      <c r="Z667" s="22">
        <v>2618</v>
      </c>
      <c r="AA667" s="22">
        <v>3600</v>
      </c>
      <c r="AB667" s="22">
        <v>3064</v>
      </c>
      <c r="AC667" s="22">
        <v>2982</v>
      </c>
      <c r="AD667" s="22">
        <v>3169</v>
      </c>
      <c r="AE667" s="22">
        <v>3426</v>
      </c>
      <c r="AF667" s="22">
        <v>3635</v>
      </c>
      <c r="AG667" s="22">
        <v>3387</v>
      </c>
      <c r="AH667" s="22">
        <v>3405</v>
      </c>
      <c r="AI667" s="22">
        <v>2169</v>
      </c>
      <c r="AJ667" s="22">
        <v>1852</v>
      </c>
      <c r="AK667" s="22">
        <v>2509</v>
      </c>
      <c r="AL667" s="22">
        <v>2143</v>
      </c>
      <c r="AM667" s="22">
        <v>1924</v>
      </c>
      <c r="AN667" s="22">
        <v>2201</v>
      </c>
      <c r="AO667" s="22">
        <v>2504</v>
      </c>
      <c r="AP667" s="22">
        <v>2260</v>
      </c>
      <c r="AQ667" s="22">
        <v>1813</v>
      </c>
    </row>
    <row r="668" spans="2:43" ht="13.5" x14ac:dyDescent="0.3">
      <c r="B668" s="21" t="s">
        <v>46</v>
      </c>
      <c r="C668" s="22">
        <v>73988</v>
      </c>
      <c r="D668" s="22">
        <v>75784</v>
      </c>
      <c r="E668" s="22">
        <v>78185</v>
      </c>
      <c r="F668" s="22">
        <v>71820</v>
      </c>
      <c r="G668" s="22">
        <v>71601</v>
      </c>
      <c r="H668" s="22">
        <v>71453</v>
      </c>
      <c r="I668" s="22">
        <v>63463</v>
      </c>
      <c r="J668" s="22">
        <v>89356</v>
      </c>
      <c r="K668" s="22">
        <v>83195</v>
      </c>
      <c r="L668" s="22">
        <v>70075</v>
      </c>
      <c r="M668" s="22">
        <v>98868</v>
      </c>
      <c r="N668" s="22">
        <v>96653</v>
      </c>
      <c r="O668" s="22">
        <v>87865</v>
      </c>
      <c r="P668" s="22">
        <v>101931</v>
      </c>
      <c r="Q668" s="22">
        <v>125563</v>
      </c>
      <c r="R668" s="22">
        <v>114743</v>
      </c>
      <c r="S668" s="22">
        <v>115130</v>
      </c>
      <c r="T668" s="22">
        <v>115146</v>
      </c>
      <c r="U668" s="22">
        <v>126642</v>
      </c>
      <c r="V668" s="22">
        <v>135508</v>
      </c>
      <c r="W668" s="22">
        <v>142154</v>
      </c>
      <c r="X668" s="22">
        <v>156565</v>
      </c>
      <c r="Y668" s="22">
        <v>171734</v>
      </c>
      <c r="Z668" s="22">
        <v>211024</v>
      </c>
      <c r="AA668" s="22">
        <v>179430</v>
      </c>
      <c r="AB668" s="22">
        <v>196099</v>
      </c>
      <c r="AC668" s="22">
        <v>247531</v>
      </c>
      <c r="AD668" s="22">
        <v>256909</v>
      </c>
      <c r="AE668" s="22">
        <v>201538</v>
      </c>
      <c r="AF668" s="22">
        <v>268132</v>
      </c>
      <c r="AG668" s="22">
        <v>236491</v>
      </c>
      <c r="AH668" s="22">
        <v>237257</v>
      </c>
      <c r="AI668" s="22">
        <v>293341</v>
      </c>
      <c r="AJ668" s="22">
        <v>295257</v>
      </c>
      <c r="AK668" s="22">
        <v>302874</v>
      </c>
      <c r="AL668" s="22">
        <v>296514</v>
      </c>
      <c r="AM668" s="22">
        <v>301356</v>
      </c>
      <c r="AN668" s="22">
        <v>303081</v>
      </c>
      <c r="AO668" s="22">
        <v>321414</v>
      </c>
      <c r="AP668" s="22">
        <v>324228</v>
      </c>
      <c r="AQ668" s="22">
        <v>315132</v>
      </c>
    </row>
    <row r="669" spans="2:43" ht="13.5" x14ac:dyDescent="0.3">
      <c r="B669" s="21" t="s">
        <v>10</v>
      </c>
      <c r="C669" s="22">
        <v>561</v>
      </c>
      <c r="D669" s="22">
        <v>743</v>
      </c>
      <c r="E669" s="22">
        <v>840</v>
      </c>
      <c r="F669" s="22">
        <v>930</v>
      </c>
      <c r="G669" s="22">
        <v>908</v>
      </c>
      <c r="H669" s="22">
        <v>861</v>
      </c>
      <c r="I669" s="22">
        <v>961</v>
      </c>
      <c r="J669" s="22">
        <v>1088</v>
      </c>
      <c r="K669" s="22">
        <v>1003</v>
      </c>
      <c r="L669" s="22">
        <v>879</v>
      </c>
      <c r="M669" s="22">
        <v>1031</v>
      </c>
      <c r="N669" s="22">
        <v>1510</v>
      </c>
      <c r="O669" s="22">
        <v>1031</v>
      </c>
      <c r="P669" s="22">
        <v>953</v>
      </c>
      <c r="Q669" s="22">
        <v>2333</v>
      </c>
      <c r="R669" s="22">
        <v>2110</v>
      </c>
      <c r="S669" s="22">
        <v>1966</v>
      </c>
      <c r="T669" s="22">
        <v>2372</v>
      </c>
      <c r="U669" s="22">
        <v>1155</v>
      </c>
      <c r="V669" s="22">
        <v>1027</v>
      </c>
      <c r="W669" s="22">
        <v>1156</v>
      </c>
      <c r="X669" s="22">
        <v>1119</v>
      </c>
      <c r="Y669" s="22">
        <v>542</v>
      </c>
      <c r="Z669" s="22">
        <v>416</v>
      </c>
      <c r="AA669" s="22">
        <v>263</v>
      </c>
      <c r="AB669" s="22">
        <v>2069</v>
      </c>
      <c r="AC669" s="22">
        <v>1556</v>
      </c>
      <c r="AD669" s="22">
        <v>1849</v>
      </c>
      <c r="AE669" s="22">
        <v>1935</v>
      </c>
      <c r="AF669" s="22">
        <v>2052</v>
      </c>
      <c r="AG669" s="22">
        <v>1444</v>
      </c>
      <c r="AH669" s="22">
        <v>1437</v>
      </c>
      <c r="AI669" s="22">
        <v>1551</v>
      </c>
      <c r="AJ669" s="22">
        <v>481</v>
      </c>
      <c r="AK669" s="22">
        <v>977</v>
      </c>
      <c r="AL669" s="22">
        <v>1573</v>
      </c>
      <c r="AM669" s="22">
        <v>317</v>
      </c>
      <c r="AN669" s="22">
        <v>217</v>
      </c>
      <c r="AO669" s="22">
        <v>202</v>
      </c>
      <c r="AP669" s="22">
        <v>206</v>
      </c>
      <c r="AQ669" s="22">
        <v>196</v>
      </c>
    </row>
    <row r="670" spans="2:43" ht="13.5" x14ac:dyDescent="0.3">
      <c r="B670" s="21" t="s">
        <v>5</v>
      </c>
      <c r="C670" s="22">
        <v>557740</v>
      </c>
      <c r="D670" s="22">
        <v>558613</v>
      </c>
      <c r="E670" s="22">
        <v>549082</v>
      </c>
      <c r="F670" s="22">
        <v>557688</v>
      </c>
      <c r="G670" s="22">
        <v>612384</v>
      </c>
      <c r="H670" s="22">
        <v>681779</v>
      </c>
      <c r="I670" s="22">
        <v>729083</v>
      </c>
      <c r="J670" s="22">
        <v>801880</v>
      </c>
      <c r="K670" s="22">
        <v>962933</v>
      </c>
      <c r="L670" s="22">
        <v>1011457</v>
      </c>
      <c r="M670" s="22">
        <v>1129290</v>
      </c>
      <c r="N670" s="22">
        <v>1259766</v>
      </c>
      <c r="O670" s="22">
        <v>1554234</v>
      </c>
      <c r="P670" s="22">
        <v>1729169</v>
      </c>
      <c r="Q670" s="22">
        <v>4709496</v>
      </c>
      <c r="R670" s="22">
        <v>2217770</v>
      </c>
      <c r="S670" s="22">
        <v>1942772</v>
      </c>
      <c r="T670" s="22">
        <v>1580652</v>
      </c>
      <c r="U670" s="22">
        <v>1377728</v>
      </c>
      <c r="V670" s="22">
        <v>1457043</v>
      </c>
      <c r="W670" s="22">
        <v>1498843</v>
      </c>
      <c r="X670" s="22">
        <v>1517149</v>
      </c>
      <c r="Y670" s="22">
        <v>1509946</v>
      </c>
      <c r="Z670" s="22">
        <v>4582921</v>
      </c>
      <c r="AA670" s="22">
        <v>891092</v>
      </c>
      <c r="AB670" s="22">
        <v>979884</v>
      </c>
      <c r="AC670" s="22">
        <v>1506230</v>
      </c>
      <c r="AD670" s="22">
        <v>1465398</v>
      </c>
      <c r="AE670" s="22">
        <v>1171214</v>
      </c>
      <c r="AF670" s="22">
        <v>1715064</v>
      </c>
      <c r="AG670" s="22">
        <v>1427430</v>
      </c>
      <c r="AH670" s="22">
        <v>1322147</v>
      </c>
      <c r="AI670" s="22">
        <v>2130431</v>
      </c>
      <c r="AJ670" s="22">
        <v>2242496</v>
      </c>
      <c r="AK670" s="22">
        <v>2139774</v>
      </c>
      <c r="AL670" s="22">
        <v>2128819</v>
      </c>
      <c r="AM670" s="22">
        <v>1993041</v>
      </c>
      <c r="AN670" s="22">
        <v>2111963</v>
      </c>
      <c r="AO670" s="22">
        <v>2743257</v>
      </c>
      <c r="AP670" s="22">
        <v>3257731</v>
      </c>
      <c r="AQ670" s="22">
        <v>3943331</v>
      </c>
    </row>
    <row r="671" spans="2:43" ht="14" thickBot="1" x14ac:dyDescent="0.35">
      <c r="B671" s="21" t="s">
        <v>47</v>
      </c>
      <c r="C671" s="22">
        <v>3695</v>
      </c>
      <c r="D671" s="22">
        <v>1378</v>
      </c>
      <c r="E671" s="22">
        <v>1135</v>
      </c>
      <c r="F671" s="22">
        <v>1667</v>
      </c>
      <c r="G671" s="22">
        <v>642</v>
      </c>
      <c r="H671" s="22">
        <v>449</v>
      </c>
      <c r="I671" s="22">
        <v>683</v>
      </c>
      <c r="J671" s="22">
        <v>697</v>
      </c>
      <c r="K671" s="22">
        <v>1755</v>
      </c>
      <c r="L671" s="22">
        <v>392</v>
      </c>
      <c r="M671" s="22">
        <v>414</v>
      </c>
      <c r="N671" s="22">
        <v>324</v>
      </c>
      <c r="O671" s="22">
        <v>353</v>
      </c>
      <c r="P671" s="22">
        <v>324</v>
      </c>
      <c r="Q671" s="22">
        <v>344</v>
      </c>
      <c r="R671" s="22">
        <v>297</v>
      </c>
      <c r="S671" s="22">
        <v>296</v>
      </c>
      <c r="T671" s="22">
        <v>312</v>
      </c>
      <c r="U671" s="22">
        <v>284</v>
      </c>
      <c r="V671" s="22">
        <v>308</v>
      </c>
      <c r="W671" s="22">
        <v>416</v>
      </c>
      <c r="X671" s="22">
        <v>385</v>
      </c>
      <c r="Y671" s="22">
        <v>377</v>
      </c>
      <c r="Z671" s="22">
        <v>320</v>
      </c>
      <c r="AA671" s="22">
        <v>340</v>
      </c>
      <c r="AB671" s="22">
        <v>344</v>
      </c>
      <c r="AC671" s="22">
        <v>302</v>
      </c>
      <c r="AD671" s="22">
        <v>264</v>
      </c>
      <c r="AE671" s="22">
        <v>268</v>
      </c>
      <c r="AF671" s="22">
        <v>161</v>
      </c>
      <c r="AG671" s="22">
        <v>83</v>
      </c>
      <c r="AH671" s="22">
        <v>37</v>
      </c>
      <c r="AI671" s="22">
        <v>36</v>
      </c>
      <c r="AJ671" s="22">
        <v>47</v>
      </c>
      <c r="AK671" s="22">
        <v>37</v>
      </c>
      <c r="AL671" s="22">
        <v>34</v>
      </c>
      <c r="AM671" s="22">
        <v>39</v>
      </c>
      <c r="AN671" s="22">
        <v>42</v>
      </c>
      <c r="AO671" s="22">
        <v>48</v>
      </c>
      <c r="AP671" s="22">
        <v>22</v>
      </c>
      <c r="AQ671" s="22">
        <v>27</v>
      </c>
    </row>
    <row r="672" spans="2:43" ht="14" thickBot="1" x14ac:dyDescent="0.35">
      <c r="B672" s="23" t="s">
        <v>48</v>
      </c>
      <c r="C672" s="24">
        <v>645943</v>
      </c>
      <c r="D672" s="24">
        <v>648137</v>
      </c>
      <c r="E672" s="24">
        <v>638543</v>
      </c>
      <c r="F672" s="24">
        <v>643613</v>
      </c>
      <c r="G672" s="24">
        <v>696281.72792139067</v>
      </c>
      <c r="H672" s="24">
        <v>764312</v>
      </c>
      <c r="I672" s="24">
        <v>802763</v>
      </c>
      <c r="J672" s="24">
        <v>905422</v>
      </c>
      <c r="K672" s="24">
        <f>SUM(K665:K671)</f>
        <v>1059416</v>
      </c>
      <c r="L672" s="24">
        <f t="shared" ref="L672:M672" si="146">SUM(L665:L671)</f>
        <v>1094143</v>
      </c>
      <c r="M672" s="24">
        <f t="shared" si="146"/>
        <v>1246348</v>
      </c>
      <c r="N672" s="24">
        <f t="shared" ref="N672" si="147">SUM(N665:N671)</f>
        <v>1372422</v>
      </c>
      <c r="O672" s="24">
        <f>SUM(O665:O671)</f>
        <v>1653354</v>
      </c>
      <c r="P672" s="24">
        <f>SUM(P665:P671)</f>
        <v>1841484</v>
      </c>
      <c r="Q672" s="24">
        <f>SUM(Q665:Q671)</f>
        <v>4845781</v>
      </c>
      <c r="R672" s="24">
        <v>2342920</v>
      </c>
      <c r="S672" s="24">
        <v>2072669</v>
      </c>
      <c r="T672" s="24">
        <f>SUM(T665:T671)</f>
        <v>1708652</v>
      </c>
      <c r="U672" s="24">
        <f>SUM(U665:U671)</f>
        <v>1516130</v>
      </c>
      <c r="V672" s="24">
        <f>SUM(V665:V671)</f>
        <v>1601808</v>
      </c>
      <c r="W672" s="24">
        <f>SUM(W665:W671)</f>
        <v>1649898</v>
      </c>
      <c r="X672" s="24">
        <f t="shared" ref="X672:Y672" si="148">SUM(X665:X671)</f>
        <v>1682531</v>
      </c>
      <c r="Y672" s="24">
        <f t="shared" si="148"/>
        <v>1689242</v>
      </c>
      <c r="Z672" s="24">
        <v>4801961</v>
      </c>
      <c r="AA672" s="24">
        <v>1080177</v>
      </c>
      <c r="AB672" s="24">
        <v>1186872</v>
      </c>
      <c r="AC672" s="24">
        <v>1763358</v>
      </c>
      <c r="AD672" s="24">
        <v>1734101</v>
      </c>
      <c r="AE672" s="24">
        <v>1384956</v>
      </c>
      <c r="AF672" s="24">
        <v>1995814</v>
      </c>
      <c r="AG672" s="24">
        <v>1674551</v>
      </c>
      <c r="AH672" s="24">
        <v>1573126</v>
      </c>
      <c r="AI672" s="24">
        <v>2443027</v>
      </c>
      <c r="AJ672" s="24">
        <v>2554760</v>
      </c>
      <c r="AK672" s="24">
        <v>2461209</v>
      </c>
      <c r="AL672" s="24">
        <v>2459094</v>
      </c>
      <c r="AM672" s="24">
        <v>2319985</v>
      </c>
      <c r="AN672" s="24">
        <v>2439796</v>
      </c>
      <c r="AO672" s="24">
        <v>3086752</v>
      </c>
      <c r="AP672" s="24">
        <v>3610626</v>
      </c>
      <c r="AQ672" s="24">
        <v>4289030</v>
      </c>
    </row>
    <row r="676" spans="2:43" ht="14" thickBot="1" x14ac:dyDescent="0.35">
      <c r="B676" s="16" t="s">
        <v>203</v>
      </c>
    </row>
    <row r="677" spans="2:43" ht="14" thickBot="1" x14ac:dyDescent="0.35">
      <c r="B677" s="4"/>
      <c r="C677" s="19" t="s">
        <v>19</v>
      </c>
      <c r="D677" s="19" t="s">
        <v>20</v>
      </c>
      <c r="E677" s="19" t="s">
        <v>51</v>
      </c>
      <c r="F677" s="19" t="s">
        <v>52</v>
      </c>
      <c r="G677" s="19" t="s">
        <v>53</v>
      </c>
      <c r="H677" s="19" t="s">
        <v>54</v>
      </c>
      <c r="I677" s="19" t="s">
        <v>55</v>
      </c>
      <c r="J677" s="19" t="s">
        <v>56</v>
      </c>
      <c r="K677" s="31" t="s">
        <v>27</v>
      </c>
      <c r="L677" s="31" t="s">
        <v>28</v>
      </c>
      <c r="M677" s="31" t="s">
        <v>29</v>
      </c>
      <c r="N677" s="31" t="s">
        <v>30</v>
      </c>
      <c r="O677" s="31" t="s">
        <v>31</v>
      </c>
      <c r="P677" s="31" t="s">
        <v>32</v>
      </c>
      <c r="Q677" s="31" t="s">
        <v>33</v>
      </c>
      <c r="R677" s="31" t="s">
        <v>34</v>
      </c>
      <c r="S677" s="31" t="s">
        <v>35</v>
      </c>
      <c r="T677" s="31" t="s">
        <v>36</v>
      </c>
      <c r="U677" s="20" t="s">
        <v>37</v>
      </c>
      <c r="V677" s="20" t="s">
        <v>38</v>
      </c>
      <c r="W677" s="20" t="s">
        <v>39</v>
      </c>
      <c r="X677" s="20" t="s">
        <v>40</v>
      </c>
      <c r="Y677" s="20" t="s">
        <v>41</v>
      </c>
      <c r="Z677" s="20" t="s">
        <v>42</v>
      </c>
      <c r="AA677" s="20" t="s">
        <v>234</v>
      </c>
      <c r="AB677" s="20" t="s">
        <v>235</v>
      </c>
      <c r="AC677" s="20" t="s">
        <v>236</v>
      </c>
      <c r="AD677" s="20" t="s">
        <v>237</v>
      </c>
      <c r="AE677" s="20" t="s">
        <v>238</v>
      </c>
      <c r="AF677" s="20" t="s">
        <v>239</v>
      </c>
      <c r="AG677" s="20" t="s">
        <v>279</v>
      </c>
      <c r="AH677" s="20" t="s">
        <v>280</v>
      </c>
      <c r="AI677" s="20" t="s">
        <v>281</v>
      </c>
      <c r="AJ677" s="20" t="s">
        <v>282</v>
      </c>
      <c r="AK677" s="20" t="s">
        <v>283</v>
      </c>
      <c r="AL677" s="20" t="s">
        <v>284</v>
      </c>
      <c r="AM677" s="20" t="s">
        <v>286</v>
      </c>
      <c r="AN677" s="20" t="s">
        <v>287</v>
      </c>
      <c r="AO677" s="20" t="s">
        <v>288</v>
      </c>
      <c r="AP677" s="20" t="s">
        <v>293</v>
      </c>
      <c r="AQ677" s="20" t="s">
        <v>296</v>
      </c>
    </row>
    <row r="678" spans="2:43" ht="13.5" x14ac:dyDescent="0.3">
      <c r="B678" s="21" t="s">
        <v>43</v>
      </c>
      <c r="C678" s="22">
        <v>4472623505.5045528</v>
      </c>
      <c r="D678" s="22">
        <v>4105578348.4804549</v>
      </c>
      <c r="E678" s="22">
        <v>3976340777.5780535</v>
      </c>
      <c r="F678" s="22">
        <v>3743127437.7603941</v>
      </c>
      <c r="G678" s="22">
        <v>3643704930.3990946</v>
      </c>
      <c r="H678" s="22">
        <v>3503870346.4146404</v>
      </c>
      <c r="I678" s="22">
        <v>3897534100.2533083</v>
      </c>
      <c r="J678" s="22">
        <v>4382679277.2682304</v>
      </c>
      <c r="K678" s="22">
        <v>4112755265.6300001</v>
      </c>
      <c r="L678" s="22">
        <v>4061151383.7799997</v>
      </c>
      <c r="M678" s="22">
        <v>4603173880.3699999</v>
      </c>
      <c r="N678" s="22">
        <v>4445814983.8399992</v>
      </c>
      <c r="O678" s="22">
        <v>4733971986.6500006</v>
      </c>
      <c r="P678" s="22">
        <v>5159926529</v>
      </c>
      <c r="Q678" s="22">
        <v>5304540345.7799997</v>
      </c>
      <c r="R678" s="22">
        <v>6160518209.7799997</v>
      </c>
      <c r="S678" s="22">
        <v>6362391976.7799997</v>
      </c>
      <c r="T678" s="22">
        <v>6020536721.4299994</v>
      </c>
      <c r="U678" s="22">
        <v>6891496341</v>
      </c>
      <c r="V678" s="22">
        <v>6260768897</v>
      </c>
      <c r="W678" s="22">
        <v>5581921614.7200003</v>
      </c>
      <c r="X678" s="22">
        <v>6667792492.1548853</v>
      </c>
      <c r="Y678" s="22">
        <v>5190787112.0799999</v>
      </c>
      <c r="Z678" s="22">
        <v>3805146976.9599996</v>
      </c>
      <c r="AA678" s="22">
        <v>3848569840.2899995</v>
      </c>
      <c r="AB678" s="22">
        <v>4048267723.4900002</v>
      </c>
      <c r="AC678" s="22">
        <v>3942284650.3099999</v>
      </c>
      <c r="AD678" s="22">
        <v>4222315626.7200003</v>
      </c>
      <c r="AE678" s="22">
        <v>4833595148.6261597</v>
      </c>
      <c r="AF678" s="22">
        <v>4315439256.7600002</v>
      </c>
      <c r="AG678" s="22">
        <v>5587906177.3000002</v>
      </c>
      <c r="AH678" s="22">
        <v>5749864660.6800003</v>
      </c>
      <c r="AI678" s="22">
        <v>6413114989.4299994</v>
      </c>
      <c r="AJ678" s="22">
        <v>7103565598.2000008</v>
      </c>
      <c r="AK678" s="22">
        <v>6418565903.3999996</v>
      </c>
      <c r="AL678" s="22">
        <v>7349161524.9899998</v>
      </c>
      <c r="AM678" s="22">
        <v>8412018695.697403</v>
      </c>
      <c r="AN678" s="22">
        <v>8680280786.9611073</v>
      </c>
      <c r="AO678" s="22">
        <v>10104170233.93</v>
      </c>
      <c r="AP678" s="22">
        <v>8493481322.2661209</v>
      </c>
      <c r="AQ678" s="22">
        <v>8034400836.7799997</v>
      </c>
    </row>
    <row r="679" spans="2:43" ht="13.5" x14ac:dyDescent="0.3">
      <c r="B679" s="21" t="s">
        <v>44</v>
      </c>
      <c r="C679" s="22">
        <v>352743912.68269581</v>
      </c>
      <c r="D679" s="22">
        <v>165218005.06717187</v>
      </c>
      <c r="E679" s="22">
        <v>149731719.80556631</v>
      </c>
      <c r="F679" s="22">
        <v>164358400.53105798</v>
      </c>
      <c r="G679" s="22">
        <v>257696714.41691309</v>
      </c>
      <c r="H679" s="22">
        <v>325530106.31124997</v>
      </c>
      <c r="I679" s="22">
        <v>212186552.09000003</v>
      </c>
      <c r="J679" s="22">
        <v>263332163.67975003</v>
      </c>
      <c r="K679" s="22">
        <v>176835794.34</v>
      </c>
      <c r="L679" s="22">
        <v>180719426</v>
      </c>
      <c r="M679" s="22">
        <v>249811526.43000001</v>
      </c>
      <c r="N679" s="22">
        <v>324201950.89999998</v>
      </c>
      <c r="O679" s="22">
        <v>197799064.63</v>
      </c>
      <c r="P679" s="22">
        <v>191531307</v>
      </c>
      <c r="Q679" s="22">
        <v>192362424.49000001</v>
      </c>
      <c r="R679" s="22">
        <v>177462009.71000001</v>
      </c>
      <c r="S679" s="22">
        <v>129403476.08000001</v>
      </c>
      <c r="T679" s="22">
        <v>141692242.43000001</v>
      </c>
      <c r="U679" s="22">
        <v>158594294.81</v>
      </c>
      <c r="V679" s="22">
        <v>142818321.51999998</v>
      </c>
      <c r="W679" s="22">
        <v>130521373.66</v>
      </c>
      <c r="X679" s="22">
        <v>174600747.19251797</v>
      </c>
      <c r="Y679" s="22">
        <v>199981300.16999999</v>
      </c>
      <c r="Z679" s="22">
        <v>230942265.55000001</v>
      </c>
      <c r="AA679" s="22">
        <v>442233450.97999996</v>
      </c>
      <c r="AB679" s="22">
        <v>393741666.28000003</v>
      </c>
      <c r="AC679" s="22">
        <v>256717791.66</v>
      </c>
      <c r="AD679" s="22">
        <v>349858336.25999999</v>
      </c>
      <c r="AE679" s="22">
        <v>418161196.898</v>
      </c>
      <c r="AF679" s="22">
        <v>420985724.15999997</v>
      </c>
      <c r="AG679" s="22">
        <v>450084135.81000006</v>
      </c>
      <c r="AH679" s="22">
        <v>591220520.87999988</v>
      </c>
      <c r="AI679" s="22">
        <v>655567497.93000007</v>
      </c>
      <c r="AJ679" s="22">
        <v>622721604.21000004</v>
      </c>
      <c r="AK679" s="22">
        <v>646396344.08999991</v>
      </c>
      <c r="AL679" s="22">
        <v>1114246431.8</v>
      </c>
      <c r="AM679" s="22">
        <v>1284614533.6072826</v>
      </c>
      <c r="AN679" s="22">
        <v>1225384479.7431064</v>
      </c>
      <c r="AO679" s="22">
        <v>2210378506.0200005</v>
      </c>
      <c r="AP679" s="22">
        <v>1386619315.4602082</v>
      </c>
      <c r="AQ679" s="22">
        <v>1533615278.0599999</v>
      </c>
    </row>
    <row r="680" spans="2:43" ht="13.5" x14ac:dyDescent="0.3">
      <c r="B680" s="21" t="s">
        <v>45</v>
      </c>
      <c r="C680" s="22">
        <v>11016359216.493481</v>
      </c>
      <c r="D680" s="22">
        <v>10623325723.555813</v>
      </c>
      <c r="E680" s="22">
        <v>10411817273.896864</v>
      </c>
      <c r="F680" s="22">
        <v>9550116821.6913795</v>
      </c>
      <c r="G680" s="22">
        <v>9019511936.7420959</v>
      </c>
      <c r="H680" s="22">
        <v>9382212112.6803875</v>
      </c>
      <c r="I680" s="22">
        <v>9914389064.6444798</v>
      </c>
      <c r="J680" s="22">
        <v>9952575018.1313286</v>
      </c>
      <c r="K680" s="22">
        <v>9743780971</v>
      </c>
      <c r="L680" s="22">
        <v>10735200903</v>
      </c>
      <c r="M680" s="22">
        <v>11973550404.00939</v>
      </c>
      <c r="N680" s="22">
        <v>12292177368</v>
      </c>
      <c r="O680" s="22">
        <v>13052151120</v>
      </c>
      <c r="P680" s="22">
        <v>13874327643</v>
      </c>
      <c r="Q680" s="22">
        <v>14011650632</v>
      </c>
      <c r="R680" s="22">
        <v>15018013995</v>
      </c>
      <c r="S680" s="22">
        <v>16716845732</v>
      </c>
      <c r="T680" s="22">
        <v>15895801900.299999</v>
      </c>
      <c r="U680" s="22">
        <v>16332648043</v>
      </c>
      <c r="V680" s="22">
        <v>17724818994</v>
      </c>
      <c r="W680" s="22">
        <v>17039545367.99</v>
      </c>
      <c r="X680" s="22">
        <v>18607463642.941715</v>
      </c>
      <c r="Y680" s="22">
        <v>16497190618.960003</v>
      </c>
      <c r="Z680" s="22">
        <v>16010334164.049999</v>
      </c>
      <c r="AA680" s="22">
        <v>16214515860.599998</v>
      </c>
      <c r="AB680" s="22">
        <v>17951457030.540001</v>
      </c>
      <c r="AC680" s="22">
        <v>19432188691.050003</v>
      </c>
      <c r="AD680" s="22">
        <v>22603475424.949997</v>
      </c>
      <c r="AE680" s="22">
        <v>25260126552.074638</v>
      </c>
      <c r="AF680" s="22">
        <v>24764604779.910004</v>
      </c>
      <c r="AG680" s="22">
        <v>29297758435.830002</v>
      </c>
      <c r="AH680" s="22">
        <v>34952656333.790001</v>
      </c>
      <c r="AI680" s="22">
        <v>31573016285.540005</v>
      </c>
      <c r="AJ680" s="22">
        <v>32073437835.66</v>
      </c>
      <c r="AK680" s="22">
        <v>24343644551.169998</v>
      </c>
      <c r="AL680" s="22">
        <v>39776465914.82</v>
      </c>
      <c r="AM680" s="22">
        <v>42080011492.244255</v>
      </c>
      <c r="AN680" s="22">
        <v>42021687741.097633</v>
      </c>
      <c r="AO680" s="22">
        <v>45231537955.059998</v>
      </c>
      <c r="AP680" s="22">
        <v>50081098763.877571</v>
      </c>
      <c r="AQ680" s="22">
        <v>45247149602.640007</v>
      </c>
    </row>
    <row r="681" spans="2:43" ht="13.5" x14ac:dyDescent="0.3">
      <c r="B681" s="21" t="s">
        <v>46</v>
      </c>
      <c r="C681" s="22">
        <v>3952190140.3360105</v>
      </c>
      <c r="D681" s="22">
        <v>3348319577.9242167</v>
      </c>
      <c r="E681" s="22">
        <v>3356929427.6207132</v>
      </c>
      <c r="F681" s="22">
        <v>3185070262.712132</v>
      </c>
      <c r="G681" s="22">
        <v>3300158628.1347723</v>
      </c>
      <c r="H681" s="22">
        <v>2893320074.0060167</v>
      </c>
      <c r="I681" s="22">
        <v>2508766974.7447991</v>
      </c>
      <c r="J681" s="22">
        <v>2739992991.9054494</v>
      </c>
      <c r="K681" s="22">
        <v>2488812190</v>
      </c>
      <c r="L681" s="22">
        <v>2394912998</v>
      </c>
      <c r="M681" s="22">
        <v>3379111937.5</v>
      </c>
      <c r="N681" s="22">
        <v>2443988796.3200002</v>
      </c>
      <c r="O681" s="22">
        <v>1976598134.6000001</v>
      </c>
      <c r="P681" s="22">
        <v>2284399369</v>
      </c>
      <c r="Q681" s="22">
        <v>2520014378.4500003</v>
      </c>
      <c r="R681" s="22">
        <v>2755318895</v>
      </c>
      <c r="S681" s="22">
        <v>3146951174.1999998</v>
      </c>
      <c r="T681" s="22">
        <v>3450370140.5999999</v>
      </c>
      <c r="U681" s="22">
        <v>3525424383</v>
      </c>
      <c r="V681" s="22">
        <v>3643809496</v>
      </c>
      <c r="W681" s="22">
        <v>3902502708.9299998</v>
      </c>
      <c r="X681" s="22">
        <v>4660480335.0799513</v>
      </c>
      <c r="Y681" s="22">
        <v>4384291497.29</v>
      </c>
      <c r="Z681" s="22">
        <v>4869039610.7100019</v>
      </c>
      <c r="AA681" s="22">
        <v>5146908456.2600002</v>
      </c>
      <c r="AB681" s="22">
        <v>5871993869.8999996</v>
      </c>
      <c r="AC681" s="22">
        <v>6442885354.1400013</v>
      </c>
      <c r="AD681" s="22">
        <v>6670843282.3099995</v>
      </c>
      <c r="AE681" s="22">
        <v>6835302382.7901506</v>
      </c>
      <c r="AF681" s="22">
        <v>7363241107.4799995</v>
      </c>
      <c r="AG681" s="22">
        <v>7758186662.6000004</v>
      </c>
      <c r="AH681" s="22">
        <v>8773837314.6100006</v>
      </c>
      <c r="AI681" s="22">
        <v>11486363038.029997</v>
      </c>
      <c r="AJ681" s="22">
        <v>11400574786.159998</v>
      </c>
      <c r="AK681" s="22">
        <v>8509532311.4899998</v>
      </c>
      <c r="AL681" s="22">
        <v>11870060504.41</v>
      </c>
      <c r="AM681" s="22">
        <v>11548010742.563732</v>
      </c>
      <c r="AN681" s="22">
        <v>11947188189.412376</v>
      </c>
      <c r="AO681" s="22">
        <v>13712153003.459997</v>
      </c>
      <c r="AP681" s="22">
        <v>14324421511.692268</v>
      </c>
      <c r="AQ681" s="22">
        <v>14991577969.609999</v>
      </c>
    </row>
    <row r="682" spans="2:43" ht="13.5" x14ac:dyDescent="0.3">
      <c r="B682" s="21" t="s">
        <v>10</v>
      </c>
      <c r="C682" s="22">
        <v>896691403.2881</v>
      </c>
      <c r="D682" s="22">
        <v>1133061423.65535</v>
      </c>
      <c r="E682" s="22">
        <v>911286490.03061223</v>
      </c>
      <c r="F682" s="22">
        <v>1003955535.5401121</v>
      </c>
      <c r="G682" s="22">
        <v>1044197068.8610001</v>
      </c>
      <c r="H682" s="22">
        <v>1014151345.6437498</v>
      </c>
      <c r="I682" s="22">
        <v>1301638613.8365002</v>
      </c>
      <c r="J682" s="22">
        <v>1134859636.71734</v>
      </c>
      <c r="K682" s="22">
        <v>1147874674.6300001</v>
      </c>
      <c r="L682" s="22">
        <v>1215984184.3099999</v>
      </c>
      <c r="M682" s="22">
        <v>1759290318</v>
      </c>
      <c r="N682" s="22">
        <v>2206057809.0299997</v>
      </c>
      <c r="O682" s="22">
        <v>3111453607.9400001</v>
      </c>
      <c r="P682" s="22">
        <v>3315305394</v>
      </c>
      <c r="Q682" s="22">
        <v>3285327400.1999998</v>
      </c>
      <c r="R682" s="22">
        <v>3892674018.3000002</v>
      </c>
      <c r="S682" s="22">
        <v>6468723054</v>
      </c>
      <c r="T682" s="22">
        <v>6081070714.8999996</v>
      </c>
      <c r="U682" s="22">
        <v>6469033548.6000004</v>
      </c>
      <c r="V682" s="22">
        <v>9068887097.3999996</v>
      </c>
      <c r="W682" s="22">
        <v>11736379664.049999</v>
      </c>
      <c r="X682" s="22">
        <v>14779023066.107828</v>
      </c>
      <c r="Y682" s="22">
        <v>14011415449.52</v>
      </c>
      <c r="Z682" s="22">
        <v>13786327985.73</v>
      </c>
      <c r="AA682" s="22">
        <v>12768653000.16</v>
      </c>
      <c r="AB682" s="22">
        <v>9930242717.7700005</v>
      </c>
      <c r="AC682" s="22">
        <v>9667493162.3099995</v>
      </c>
      <c r="AD682" s="22">
        <v>9793031552.9700012</v>
      </c>
      <c r="AE682" s="22">
        <v>8624571624.6300011</v>
      </c>
      <c r="AF682" s="22">
        <v>7991145544.8199997</v>
      </c>
      <c r="AG682" s="22">
        <v>8788826235.9400005</v>
      </c>
      <c r="AH682" s="22">
        <v>5177207893.6199999</v>
      </c>
      <c r="AI682" s="22">
        <v>6533064349.3500013</v>
      </c>
      <c r="AJ682" s="22">
        <v>6337061537.71</v>
      </c>
      <c r="AK682" s="22">
        <v>5682758526.8699999</v>
      </c>
      <c r="AL682" s="22">
        <v>6155221417.8699989</v>
      </c>
      <c r="AM682" s="22">
        <v>5946487423.5110493</v>
      </c>
      <c r="AN682" s="22">
        <v>5885061749.6534758</v>
      </c>
      <c r="AO682" s="22">
        <v>12050506595.689999</v>
      </c>
      <c r="AP682" s="22">
        <v>14655470411.970741</v>
      </c>
      <c r="AQ682" s="22">
        <v>11873838538.299997</v>
      </c>
    </row>
    <row r="683" spans="2:43" ht="13.5" x14ac:dyDescent="0.3">
      <c r="B683" s="21" t="s">
        <v>5</v>
      </c>
      <c r="C683" s="22">
        <v>10806627724.90012</v>
      </c>
      <c r="D683" s="22">
        <v>10638137126.287239</v>
      </c>
      <c r="E683" s="22">
        <v>10355999560.986526</v>
      </c>
      <c r="F683" s="22">
        <v>10376172042.664299</v>
      </c>
      <c r="G683" s="22">
        <v>10348239342.960848</v>
      </c>
      <c r="H683" s="22">
        <v>10547410498.367708</v>
      </c>
      <c r="I683" s="22">
        <v>11115416618.853228</v>
      </c>
      <c r="J683" s="22">
        <v>11424284927.740566</v>
      </c>
      <c r="K683" s="22">
        <v>12095707188</v>
      </c>
      <c r="L683" s="22">
        <v>12811725962</v>
      </c>
      <c r="M683" s="22">
        <v>13784272831.299999</v>
      </c>
      <c r="N683" s="22">
        <v>14367978195.309999</v>
      </c>
      <c r="O683" s="22">
        <v>14694884462.6</v>
      </c>
      <c r="P683" s="22">
        <v>15076698741</v>
      </c>
      <c r="Q683" s="22">
        <v>15532287759.1</v>
      </c>
      <c r="R683" s="22">
        <v>15682259531.299999</v>
      </c>
      <c r="S683" s="22">
        <v>15561492419</v>
      </c>
      <c r="T683" s="22">
        <v>15113134040.1</v>
      </c>
      <c r="U683" s="22">
        <v>14415042876.200001</v>
      </c>
      <c r="V683" s="22">
        <v>14408930488.200001</v>
      </c>
      <c r="W683" s="22">
        <v>14669307373.579998</v>
      </c>
      <c r="X683" s="22">
        <v>14665855136.843725</v>
      </c>
      <c r="Y683" s="22">
        <v>13934623702.770006</v>
      </c>
      <c r="Z683" s="22">
        <v>14366743245.549997</v>
      </c>
      <c r="AA683" s="22">
        <v>14909588328.32</v>
      </c>
      <c r="AB683" s="22">
        <v>15804514246.810001</v>
      </c>
      <c r="AC683" s="22">
        <v>17117651117.07</v>
      </c>
      <c r="AD683" s="22">
        <v>18693634508.149998</v>
      </c>
      <c r="AE683" s="22">
        <v>19478753132.704212</v>
      </c>
      <c r="AF683" s="22">
        <v>21279780834.560001</v>
      </c>
      <c r="AG683" s="22">
        <v>21685146837.720005</v>
      </c>
      <c r="AH683" s="22">
        <v>23723538856.220005</v>
      </c>
      <c r="AI683" s="22">
        <v>25970884927.769997</v>
      </c>
      <c r="AJ683" s="22">
        <v>27505358529.440002</v>
      </c>
      <c r="AK683" s="22">
        <v>24612854079.809998</v>
      </c>
      <c r="AL683" s="22">
        <v>29479442458.66</v>
      </c>
      <c r="AM683" s="22">
        <v>27134158966.601147</v>
      </c>
      <c r="AN683" s="22">
        <v>31474088760.774048</v>
      </c>
      <c r="AO683" s="22">
        <v>32726856903.579998</v>
      </c>
      <c r="AP683" s="22">
        <v>35445667997.44912</v>
      </c>
      <c r="AQ683" s="22">
        <v>35482600231.150002</v>
      </c>
    </row>
    <row r="684" spans="2:43" ht="14" thickBot="1" x14ac:dyDescent="0.35">
      <c r="B684" s="21" t="s">
        <v>47</v>
      </c>
      <c r="C684" s="22">
        <v>411214087.7120139</v>
      </c>
      <c r="D684" s="22">
        <v>436834559.72840619</v>
      </c>
      <c r="E684" s="22">
        <v>470551679.93125004</v>
      </c>
      <c r="F684" s="22">
        <v>354125672.48150003</v>
      </c>
      <c r="G684" s="22">
        <v>260065065.13607401</v>
      </c>
      <c r="H684" s="22">
        <v>142755551.78168139</v>
      </c>
      <c r="I684" s="22">
        <v>273756376.68427688</v>
      </c>
      <c r="J684" s="22">
        <v>471850232.38867688</v>
      </c>
      <c r="K684" s="22">
        <v>406925289.80000001</v>
      </c>
      <c r="L684" s="22">
        <v>336098456.56</v>
      </c>
      <c r="M684" s="22">
        <v>437999966.90999997</v>
      </c>
      <c r="N684" s="22">
        <v>464300354.38000005</v>
      </c>
      <c r="O684" s="22">
        <v>363234940.60000002</v>
      </c>
      <c r="P684" s="22">
        <v>469417333</v>
      </c>
      <c r="Q684" s="22">
        <v>366990320.39999998</v>
      </c>
      <c r="R684" s="22">
        <v>316286047.62</v>
      </c>
      <c r="S684" s="22">
        <v>212199433</v>
      </c>
      <c r="T684" s="22">
        <v>192820608.5</v>
      </c>
      <c r="U684" s="22">
        <v>193702796</v>
      </c>
      <c r="V684" s="22">
        <v>187002471.30000001</v>
      </c>
      <c r="W684" s="22">
        <v>251906309.54000002</v>
      </c>
      <c r="X684" s="22">
        <v>153809584.02794921</v>
      </c>
      <c r="Y684" s="22">
        <v>130870334.84</v>
      </c>
      <c r="Z684" s="22">
        <v>130711719.30999999</v>
      </c>
      <c r="AA684" s="22">
        <v>123303817.48999999</v>
      </c>
      <c r="AB684" s="22">
        <v>130882877.97000001</v>
      </c>
      <c r="AC684" s="22">
        <v>126998794.01000001</v>
      </c>
      <c r="AD684" s="22">
        <v>160864025.69</v>
      </c>
      <c r="AE684" s="22">
        <v>205313009.60000002</v>
      </c>
      <c r="AF684" s="22">
        <v>219059305.81000003</v>
      </c>
      <c r="AG684" s="22">
        <v>151835435.81</v>
      </c>
      <c r="AH684" s="22">
        <v>41625483.149999999</v>
      </c>
      <c r="AI684" s="22">
        <v>55282658.909999996</v>
      </c>
      <c r="AJ684" s="22">
        <v>91296255.099999994</v>
      </c>
      <c r="AK684" s="22">
        <v>93550742.11999999</v>
      </c>
      <c r="AL684" s="22">
        <v>86187467.789999992</v>
      </c>
      <c r="AM684" s="22">
        <v>104853216.7</v>
      </c>
      <c r="AN684" s="22">
        <v>169931381.08899999</v>
      </c>
      <c r="AO684" s="22">
        <v>85987181.280000001</v>
      </c>
      <c r="AP684" s="22">
        <v>71862559.149999991</v>
      </c>
      <c r="AQ684" s="22">
        <v>56993146.520000003</v>
      </c>
    </row>
    <row r="685" spans="2:43" ht="14" thickBot="1" x14ac:dyDescent="0.35">
      <c r="B685" s="23" t="s">
        <v>48</v>
      </c>
      <c r="C685" s="24">
        <v>31908449990.916977</v>
      </c>
      <c r="D685" s="24">
        <v>30450474764.69865</v>
      </c>
      <c r="E685" s="24">
        <v>29632656929.849586</v>
      </c>
      <c r="F685" s="24">
        <v>28376926173.380871</v>
      </c>
      <c r="G685" s="24">
        <v>27873573686.650799</v>
      </c>
      <c r="H685" s="24">
        <v>27809250035.205437</v>
      </c>
      <c r="I685" s="24">
        <v>29223688301.106594</v>
      </c>
      <c r="J685" s="24">
        <v>30369574247.831337</v>
      </c>
      <c r="K685" s="24">
        <f>SUM(K678:K684)</f>
        <v>30172691373.400002</v>
      </c>
      <c r="L685" s="24">
        <v>31735793313.650002</v>
      </c>
      <c r="M685" s="24">
        <f t="shared" ref="M685:R685" si="149">SUM(M678:M684)</f>
        <v>36187210864.519394</v>
      </c>
      <c r="N685" s="24">
        <f t="shared" si="149"/>
        <v>36544519457.779991</v>
      </c>
      <c r="O685" s="24">
        <f t="shared" si="149"/>
        <v>38130093317.019997</v>
      </c>
      <c r="P685" s="24">
        <f t="shared" si="149"/>
        <v>40371606316</v>
      </c>
      <c r="Q685" s="24">
        <f t="shared" si="149"/>
        <v>41213173260.420006</v>
      </c>
      <c r="R685" s="24">
        <f t="shared" si="149"/>
        <v>44002532706.709999</v>
      </c>
      <c r="S685" s="24">
        <v>48598007265.059998</v>
      </c>
      <c r="T685" s="24">
        <f t="shared" ref="T685:Y685" si="150">SUM(T678:T684)</f>
        <v>46895426368.259995</v>
      </c>
      <c r="U685" s="24">
        <f t="shared" si="150"/>
        <v>47985942282.610001</v>
      </c>
      <c r="V685" s="24">
        <f t="shared" si="150"/>
        <v>51437035765.419998</v>
      </c>
      <c r="W685" s="24">
        <f t="shared" si="150"/>
        <v>53312084412.469994</v>
      </c>
      <c r="X685" s="24">
        <f t="shared" si="150"/>
        <v>59709025004.348572</v>
      </c>
      <c r="Y685" s="24">
        <f t="shared" si="150"/>
        <v>54349160015.630005</v>
      </c>
      <c r="Z685" s="24">
        <v>53199245967.859985</v>
      </c>
      <c r="AA685" s="24">
        <v>53453772754.099991</v>
      </c>
      <c r="AB685" s="24">
        <v>54131100132.759987</v>
      </c>
      <c r="AC685" s="24">
        <v>56986219560.550011</v>
      </c>
      <c r="AD685" s="24">
        <v>62494022757.050003</v>
      </c>
      <c r="AE685" s="24">
        <v>65655823047.323166</v>
      </c>
      <c r="AF685" s="24">
        <v>66354256553.5</v>
      </c>
      <c r="AG685" s="24">
        <v>73719743921.01001</v>
      </c>
      <c r="AH685" s="24">
        <v>79009951062.949982</v>
      </c>
      <c r="AI685" s="24">
        <v>82687293746.959991</v>
      </c>
      <c r="AJ685" s="24">
        <v>85134016146.479996</v>
      </c>
      <c r="AK685" s="24">
        <v>70307302458.950012</v>
      </c>
      <c r="AL685" s="24">
        <v>95830785720.339996</v>
      </c>
      <c r="AM685" s="24">
        <v>96510155070.924911</v>
      </c>
      <c r="AN685" s="24">
        <v>101403623088.73067</v>
      </c>
      <c r="AO685" s="24">
        <v>116121590379.02002</v>
      </c>
      <c r="AP685" s="24">
        <v>124458621881.866</v>
      </c>
      <c r="AQ685" s="24">
        <v>117220175603.06001</v>
      </c>
    </row>
    <row r="687" spans="2:43" x14ac:dyDescent="0.25">
      <c r="O687" s="10"/>
      <c r="P687" s="10"/>
      <c r="Q687" s="10"/>
      <c r="R687" s="10"/>
      <c r="S687" s="10"/>
      <c r="T687" s="10"/>
    </row>
    <row r="690" spans="2:2" ht="13.5" x14ac:dyDescent="0.25">
      <c r="B690" s="25"/>
    </row>
  </sheetData>
  <sortState xmlns:xlrd2="http://schemas.microsoft.com/office/spreadsheetml/2017/richdata2" ref="B62:S66">
    <sortCondition ref="B61"/>
  </sortState>
  <phoneticPr fontId="7"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sheetPr>
  <dimension ref="A2:AQ159"/>
  <sheetViews>
    <sheetView tabSelected="1" workbookViewId="0">
      <pane xSplit="18" ySplit="2" topLeftCell="AL107" activePane="bottomRight" state="frozen"/>
      <selection pane="topRight" activeCell="S1" sqref="S1"/>
      <selection pane="bottomLeft" activeCell="A3" sqref="A3"/>
      <selection pane="bottomRight" activeCell="AQ148" sqref="AQ148"/>
    </sheetView>
  </sheetViews>
  <sheetFormatPr defaultColWidth="9.1796875" defaultRowHeight="13.5" x14ac:dyDescent="0.3"/>
  <cols>
    <col min="1" max="1" width="3.81640625" style="32" customWidth="1"/>
    <col min="2" max="2" width="42.81640625" style="32" customWidth="1"/>
    <col min="3" max="10" width="19" style="32" hidden="1" customWidth="1"/>
    <col min="11" max="11" width="19.1796875" style="32" hidden="1" customWidth="1"/>
    <col min="12" max="13" width="19" style="32" hidden="1" customWidth="1"/>
    <col min="14" max="14" width="20.81640625" style="32" hidden="1" customWidth="1"/>
    <col min="15" max="18" width="19.1796875" style="32" hidden="1" customWidth="1"/>
    <col min="19" max="20" width="19.1796875" style="32" customWidth="1"/>
    <col min="21" max="21" width="19.81640625" style="14" customWidth="1"/>
    <col min="22" max="23" width="20.54296875" style="14" customWidth="1"/>
    <col min="24" max="24" width="18.81640625" style="14" bestFit="1" customWidth="1"/>
    <col min="25" max="25" width="19.453125" style="14" customWidth="1"/>
    <col min="26" max="26" width="20.1796875" style="14" customWidth="1"/>
    <col min="27" max="27" width="19.453125" style="14" customWidth="1"/>
    <col min="28" max="28" width="20.1796875" style="14" customWidth="1"/>
    <col min="29" max="29" width="19.54296875" style="14" customWidth="1"/>
    <col min="30" max="30" width="21.54296875" style="14" customWidth="1"/>
    <col min="31" max="31" width="21.1796875" style="14" customWidth="1"/>
    <col min="32" max="36" width="20.1796875" style="14" customWidth="1"/>
    <col min="37" max="37" width="18.453125" style="14" customWidth="1"/>
    <col min="38" max="38" width="19.81640625" style="14" customWidth="1"/>
    <col min="39" max="39" width="19.26953125" style="14" customWidth="1"/>
    <col min="40" max="40" width="19.7265625" style="14" customWidth="1"/>
    <col min="41" max="43" width="20.54296875" style="14" customWidth="1"/>
    <col min="44" max="16384" width="9.1796875" style="14"/>
  </cols>
  <sheetData>
    <row r="2" spans="2:43" x14ac:dyDescent="0.3">
      <c r="B2" s="25" t="s">
        <v>16</v>
      </c>
    </row>
    <row r="4" spans="2:43" ht="14" thickBot="1" x14ac:dyDescent="0.35">
      <c r="B4" s="25" t="s">
        <v>204</v>
      </c>
    </row>
    <row r="5" spans="2:43" ht="14" thickBot="1" x14ac:dyDescent="0.35">
      <c r="B5" s="4"/>
      <c r="C5" s="19" t="s">
        <v>19</v>
      </c>
      <c r="D5" s="19" t="s">
        <v>20</v>
      </c>
      <c r="E5" s="19" t="s">
        <v>51</v>
      </c>
      <c r="F5" s="19" t="s">
        <v>52</v>
      </c>
      <c r="G5" s="19" t="s">
        <v>53</v>
      </c>
      <c r="H5" s="19" t="s">
        <v>54</v>
      </c>
      <c r="I5" s="19" t="s">
        <v>55</v>
      </c>
      <c r="J5" s="19" t="s">
        <v>56</v>
      </c>
      <c r="K5" s="19" t="s">
        <v>27</v>
      </c>
      <c r="L5" s="19" t="s">
        <v>28</v>
      </c>
      <c r="M5" s="19" t="s">
        <v>29</v>
      </c>
      <c r="N5" s="19" t="s">
        <v>30</v>
      </c>
      <c r="O5" s="19" t="s">
        <v>31</v>
      </c>
      <c r="P5" s="19" t="s">
        <v>32</v>
      </c>
      <c r="Q5" s="19" t="s">
        <v>33</v>
      </c>
      <c r="R5" s="19" t="s">
        <v>34</v>
      </c>
      <c r="S5" s="31" t="s">
        <v>35</v>
      </c>
      <c r="T5" s="31" t="s">
        <v>36</v>
      </c>
      <c r="U5" s="20" t="s">
        <v>37</v>
      </c>
      <c r="V5" s="20" t="s">
        <v>38</v>
      </c>
      <c r="W5" s="20" t="s">
        <v>39</v>
      </c>
      <c r="X5" s="20" t="s">
        <v>40</v>
      </c>
      <c r="Y5" s="20" t="s">
        <v>41</v>
      </c>
      <c r="Z5" s="20" t="s">
        <v>42</v>
      </c>
      <c r="AA5" s="20" t="s">
        <v>234</v>
      </c>
      <c r="AB5" s="20" t="s">
        <v>235</v>
      </c>
      <c r="AC5" s="20" t="s">
        <v>236</v>
      </c>
      <c r="AD5" s="20" t="s">
        <v>237</v>
      </c>
      <c r="AE5" s="20" t="s">
        <v>238</v>
      </c>
      <c r="AF5" s="20" t="s">
        <v>239</v>
      </c>
      <c r="AG5" s="20" t="s">
        <v>279</v>
      </c>
      <c r="AH5" s="20" t="s">
        <v>280</v>
      </c>
      <c r="AI5" s="20" t="s">
        <v>281</v>
      </c>
      <c r="AJ5" s="20" t="s">
        <v>282</v>
      </c>
      <c r="AK5" s="20" t="s">
        <v>283</v>
      </c>
      <c r="AL5" s="20" t="s">
        <v>284</v>
      </c>
      <c r="AM5" s="20" t="s">
        <v>286</v>
      </c>
      <c r="AN5" s="20" t="s">
        <v>287</v>
      </c>
      <c r="AO5" s="20" t="s">
        <v>288</v>
      </c>
      <c r="AP5" s="20" t="s">
        <v>293</v>
      </c>
      <c r="AQ5" s="20" t="s">
        <v>296</v>
      </c>
    </row>
    <row r="6" spans="2:43" x14ac:dyDescent="0.3">
      <c r="B6" s="21" t="s">
        <v>45</v>
      </c>
      <c r="C6" s="45">
        <v>5.3630540806163127E-2</v>
      </c>
      <c r="D6" s="45">
        <v>7.4927134028326389E-2</v>
      </c>
      <c r="E6" s="45">
        <v>5.6123620957621592E-2</v>
      </c>
      <c r="F6" s="45">
        <v>7.2610780091297206E-2</v>
      </c>
      <c r="G6" s="45">
        <v>8.9952016249376349E-2</v>
      </c>
      <c r="H6" s="45">
        <v>8.5275761431942945E-2</v>
      </c>
      <c r="I6" s="45">
        <v>8.0790846230973393E-2</v>
      </c>
      <c r="J6" s="45">
        <v>8.9018778195532722E-2</v>
      </c>
      <c r="K6" s="45">
        <v>0.11142146269823003</v>
      </c>
      <c r="L6" s="45">
        <v>9.6245472938588747E-2</v>
      </c>
      <c r="M6" s="45">
        <v>9.6602437733761357E-2</v>
      </c>
      <c r="N6" s="45">
        <v>0.11221637408158278</v>
      </c>
      <c r="O6" s="45">
        <v>7.8925222272529919E-2</v>
      </c>
      <c r="P6" s="45">
        <v>8.0697453852863768E-2</v>
      </c>
      <c r="Q6" s="45">
        <v>8.0697453852863768E-2</v>
      </c>
      <c r="R6" s="45">
        <v>7.6409239886227165E-2</v>
      </c>
      <c r="S6" s="45">
        <v>8.463993639610623E-2</v>
      </c>
      <c r="T6" s="45">
        <v>8.265654832897755E-2</v>
      </c>
      <c r="U6" s="45">
        <v>8.9014998558246961E-2</v>
      </c>
      <c r="V6" s="45">
        <v>8.9335523507236558E-2</v>
      </c>
      <c r="W6" s="45">
        <v>9.7205077907274118E-2</v>
      </c>
      <c r="X6" s="45">
        <v>8.260627712319768E-2</v>
      </c>
      <c r="Y6" s="45">
        <v>8.9683953050745044E-2</v>
      </c>
      <c r="Z6" s="45">
        <v>7.086340640394248E-2</v>
      </c>
      <c r="AA6" s="45">
        <v>6.9062627893877959E-2</v>
      </c>
      <c r="AB6" s="45">
        <v>5.815305250286959E-2</v>
      </c>
      <c r="AC6" s="45">
        <v>4.4537060606487752E-2</v>
      </c>
      <c r="AD6" s="45">
        <v>4.9569161395099176E-2</v>
      </c>
      <c r="AE6" s="45">
        <v>4.5923782301662726E-2</v>
      </c>
      <c r="AF6" s="45">
        <v>4.3765422460900621E-2</v>
      </c>
      <c r="AG6" s="45">
        <v>4.1063910591162857E-2</v>
      </c>
      <c r="AH6" s="45">
        <v>2.5573784692749138E-2</v>
      </c>
      <c r="AI6" s="45">
        <v>2.3087182483221936E-2</v>
      </c>
      <c r="AJ6" s="45">
        <v>3.1284600859481017E-2</v>
      </c>
      <c r="AK6" s="45">
        <v>3.3072140175862554E-2</v>
      </c>
      <c r="AL6" s="45">
        <v>2.6663877564970934E-2</v>
      </c>
      <c r="AM6" s="45">
        <v>3.604399843221217E-2</v>
      </c>
      <c r="AN6" s="45">
        <v>2.014001420993973E-2</v>
      </c>
      <c r="AO6" s="45">
        <v>3.4220692239734979E-2</v>
      </c>
      <c r="AP6" s="45">
        <v>2.9910002752196917E-2</v>
      </c>
      <c r="AQ6" s="45">
        <v>3.2082260658175904E-2</v>
      </c>
    </row>
    <row r="7" spans="2:43" x14ac:dyDescent="0.3">
      <c r="B7" s="21" t="s">
        <v>46</v>
      </c>
      <c r="C7" s="45">
        <v>0.11599374477413329</v>
      </c>
      <c r="D7" s="45">
        <v>0.11872331723058135</v>
      </c>
      <c r="E7" s="45">
        <v>0.11658280295679027</v>
      </c>
      <c r="F7" s="45">
        <v>0.1350504993144368</v>
      </c>
      <c r="G7" s="45">
        <v>0.1626797279307457</v>
      </c>
      <c r="H7" s="45">
        <v>0.18517634078443676</v>
      </c>
      <c r="I7" s="45">
        <v>0.19266004032275943</v>
      </c>
      <c r="J7" s="45">
        <v>0.16740532908460468</v>
      </c>
      <c r="K7" s="45">
        <v>0.20908780143430591</v>
      </c>
      <c r="L7" s="45">
        <v>0.2371212673672248</v>
      </c>
      <c r="M7" s="45">
        <v>0.11236135437840368</v>
      </c>
      <c r="N7" s="45">
        <v>0.15901555960533448</v>
      </c>
      <c r="O7" s="45">
        <v>0.15925216173751705</v>
      </c>
      <c r="P7" s="45">
        <v>0.18267277741333771</v>
      </c>
      <c r="Q7" s="45">
        <v>0.18267277741333771</v>
      </c>
      <c r="R7" s="45">
        <v>0.19111283923613503</v>
      </c>
      <c r="S7" s="45">
        <v>0.16944394354499484</v>
      </c>
      <c r="T7" s="45">
        <v>0.13005431736722814</v>
      </c>
      <c r="U7" s="45">
        <v>0.19073834924457661</v>
      </c>
      <c r="V7" s="45">
        <v>0.16481758134152466</v>
      </c>
      <c r="W7" s="45">
        <v>0.14933746776816231</v>
      </c>
      <c r="X7" s="45">
        <v>0.15972053258778376</v>
      </c>
      <c r="Y7" s="45">
        <v>0.11794242950078115</v>
      </c>
      <c r="Z7" s="45">
        <v>0.1043208767377294</v>
      </c>
      <c r="AA7" s="45">
        <v>9.8774275068302983E-2</v>
      </c>
      <c r="AB7" s="45">
        <v>0.10939487207280404</v>
      </c>
      <c r="AC7" s="45">
        <v>0.11013608514297661</v>
      </c>
      <c r="AD7" s="45">
        <v>0.10616624613833769</v>
      </c>
      <c r="AE7" s="45">
        <v>0.11643565405439167</v>
      </c>
      <c r="AF7" s="45">
        <v>8.8204409334122033E-2</v>
      </c>
      <c r="AG7" s="45">
        <v>8.3362276660311513E-2</v>
      </c>
      <c r="AH7" s="45">
        <v>8.3431601055587154E-2</v>
      </c>
      <c r="AI7" s="45">
        <v>8.9157513716860565E-2</v>
      </c>
      <c r="AJ7" s="45">
        <v>7.637897686501606E-2</v>
      </c>
      <c r="AK7" s="45">
        <v>7.2607819181738073E-2</v>
      </c>
      <c r="AL7" s="45">
        <v>9.2380256110961109E-2</v>
      </c>
      <c r="AM7" s="45">
        <v>8.1425250034360672E-2</v>
      </c>
      <c r="AN7" s="45">
        <v>8.26630009150605E-2</v>
      </c>
      <c r="AO7" s="45">
        <v>7.8021916886432383E-2</v>
      </c>
      <c r="AP7" s="45">
        <v>5.7473951851188095E-2</v>
      </c>
      <c r="AQ7" s="45">
        <v>5.6308853618426691E-2</v>
      </c>
    </row>
    <row r="8" spans="2:43" x14ac:dyDescent="0.3">
      <c r="B8" s="21" t="s">
        <v>43</v>
      </c>
      <c r="C8" s="45">
        <v>8.0946134876535944E-2</v>
      </c>
      <c r="D8" s="45">
        <v>7.7967204380384333E-2</v>
      </c>
      <c r="E8" s="45">
        <v>7.8666338708065178E-2</v>
      </c>
      <c r="F8" s="45">
        <v>8.7657651123317429E-2</v>
      </c>
      <c r="G8" s="45">
        <v>7.5655395169253833E-2</v>
      </c>
      <c r="H8" s="45">
        <v>8.6044043838950687E-2</v>
      </c>
      <c r="I8" s="45">
        <v>0.10148932985306537</v>
      </c>
      <c r="J8" s="45">
        <v>0.11624233241630781</v>
      </c>
      <c r="K8" s="45">
        <v>0.14894570759881193</v>
      </c>
      <c r="L8" s="45">
        <v>0.179672783662853</v>
      </c>
      <c r="M8" s="45">
        <v>0.19631424798307773</v>
      </c>
      <c r="N8" s="45">
        <v>0.16126245943613199</v>
      </c>
      <c r="O8" s="45">
        <v>0.13256086662446562</v>
      </c>
      <c r="P8" s="45">
        <v>0.17270256140815105</v>
      </c>
      <c r="Q8" s="45">
        <v>0.17270256140815105</v>
      </c>
      <c r="R8" s="45">
        <v>0.16652608608776209</v>
      </c>
      <c r="S8" s="45">
        <v>0.18553052691000788</v>
      </c>
      <c r="T8" s="45">
        <v>0.19763940897571267</v>
      </c>
      <c r="U8" s="45">
        <v>0.20252713734989417</v>
      </c>
      <c r="V8" s="45">
        <v>0.21265643113547436</v>
      </c>
      <c r="W8" s="45">
        <v>0.22285515447754989</v>
      </c>
      <c r="X8" s="45">
        <v>0.14632671726851651</v>
      </c>
      <c r="Y8" s="45">
        <v>0.11073107274663002</v>
      </c>
      <c r="Z8" s="45">
        <v>0.15956067001518676</v>
      </c>
      <c r="AA8" s="45">
        <v>0.14026303703749957</v>
      </c>
      <c r="AB8" s="45">
        <v>0.11382211870433331</v>
      </c>
      <c r="AC8" s="45">
        <v>0.15260617318505706</v>
      </c>
      <c r="AD8" s="45">
        <v>7.1160611994183567E-2</v>
      </c>
      <c r="AE8" s="45">
        <v>6.5335347571852859E-2</v>
      </c>
      <c r="AF8" s="45">
        <v>5.5262284428271566E-2</v>
      </c>
      <c r="AG8" s="45">
        <v>3.7038399424237228E-2</v>
      </c>
      <c r="AH8" s="45">
        <v>4.7052547399878061E-2</v>
      </c>
      <c r="AI8" s="45">
        <v>5.3231026713641015E-2</v>
      </c>
      <c r="AJ8" s="45">
        <v>2.6298715111089794E-2</v>
      </c>
      <c r="AK8" s="45">
        <v>2.7029547107271699E-2</v>
      </c>
      <c r="AL8" s="45">
        <v>3.4487624193338833E-2</v>
      </c>
      <c r="AM8" s="45">
        <v>2.7378169318589059E-2</v>
      </c>
      <c r="AN8" s="45">
        <v>2.9393769779966956E-2</v>
      </c>
      <c r="AO8" s="45">
        <v>2.3308400894627254E-2</v>
      </c>
      <c r="AP8" s="45">
        <v>2.6803873077122599E-2</v>
      </c>
      <c r="AQ8" s="45">
        <v>1.9968260797440844E-2</v>
      </c>
    </row>
    <row r="9" spans="2:43" x14ac:dyDescent="0.3">
      <c r="B9" s="21" t="s">
        <v>44</v>
      </c>
      <c r="C9" s="45">
        <v>7.9493762681121433E-2</v>
      </c>
      <c r="D9" s="45">
        <v>9.0618730740807382E-2</v>
      </c>
      <c r="E9" s="45">
        <v>0.18436060627155498</v>
      </c>
      <c r="F9" s="45">
        <v>0.24789086976383365</v>
      </c>
      <c r="G9" s="45">
        <v>0.14596864002896273</v>
      </c>
      <c r="H9" s="45">
        <v>0.14645269896601301</v>
      </c>
      <c r="I9" s="45">
        <v>0.26162627020120494</v>
      </c>
      <c r="J9" s="45">
        <v>0.14935933631007081</v>
      </c>
      <c r="K9" s="45">
        <v>0.18801704374440281</v>
      </c>
      <c r="L9" s="45">
        <v>0.17953849853418635</v>
      </c>
      <c r="M9" s="45">
        <v>0.18437124537218647</v>
      </c>
      <c r="N9" s="45">
        <v>0.20432704744143618</v>
      </c>
      <c r="O9" s="45">
        <v>9.1679681973819149E-2</v>
      </c>
      <c r="P9" s="45">
        <v>0.19589929448230364</v>
      </c>
      <c r="Q9" s="45">
        <v>0.19589929448230364</v>
      </c>
      <c r="R9" s="45">
        <v>0.16938383534953494</v>
      </c>
      <c r="S9" s="45">
        <v>0.18719036453877613</v>
      </c>
      <c r="T9" s="45">
        <v>0.19975293053875343</v>
      </c>
      <c r="U9" s="45">
        <v>0.15538626808438091</v>
      </c>
      <c r="V9" s="45">
        <v>0.20079629395437246</v>
      </c>
      <c r="W9" s="45">
        <v>0.21122544788577427</v>
      </c>
      <c r="X9" s="45">
        <v>0.15372628215723291</v>
      </c>
      <c r="Y9" s="45">
        <v>0.16847425955006479</v>
      </c>
      <c r="Z9" s="45">
        <v>0.14077800654017184</v>
      </c>
      <c r="AA9" s="45">
        <v>8.8819781527056843E-2</v>
      </c>
      <c r="AB9" s="45">
        <v>8.4804758981881959E-2</v>
      </c>
      <c r="AC9" s="45">
        <v>0.12507620777809553</v>
      </c>
      <c r="AD9" s="45">
        <v>7.3565998584275094E-2</v>
      </c>
      <c r="AE9" s="45">
        <v>6.2848676581700486E-2</v>
      </c>
      <c r="AF9" s="45">
        <v>0.57984819144894406</v>
      </c>
      <c r="AG9" s="45">
        <v>3.5943361502590788E-2</v>
      </c>
      <c r="AH9" s="45">
        <v>4.7134731975340509E-2</v>
      </c>
      <c r="AI9" s="45">
        <v>4.9881110447442707E-2</v>
      </c>
      <c r="AJ9" s="45">
        <v>6.1343588245121886E-2</v>
      </c>
      <c r="AK9" s="45">
        <v>4.9520338093662165E-2</v>
      </c>
      <c r="AL9" s="45">
        <v>5.7284083339525393E-2</v>
      </c>
      <c r="AM9" s="45">
        <v>6.0909093820807579E-2</v>
      </c>
      <c r="AN9" s="45">
        <v>3.1432250045311416E-2</v>
      </c>
      <c r="AO9" s="45">
        <v>3.9572542594751646E-2</v>
      </c>
      <c r="AP9" s="45">
        <v>2.9878712084717988E-2</v>
      </c>
      <c r="AQ9" s="45">
        <v>3.1735345810825891E-2</v>
      </c>
    </row>
    <row r="10" spans="2:43" x14ac:dyDescent="0.3">
      <c r="B10" s="21" t="s">
        <v>5</v>
      </c>
      <c r="C10" s="45">
        <v>5.2928568929520463E-2</v>
      </c>
      <c r="D10" s="45">
        <v>6.4479481482724879E-2</v>
      </c>
      <c r="E10" s="45">
        <v>6.1159147235257859E-2</v>
      </c>
      <c r="F10" s="45">
        <v>5.6408179970065551E-2</v>
      </c>
      <c r="G10" s="45">
        <v>6.2184314023901649E-2</v>
      </c>
      <c r="H10" s="45">
        <v>6.7841861276022722E-2</v>
      </c>
      <c r="I10" s="45">
        <v>6.4805067526377061E-2</v>
      </c>
      <c r="J10" s="45">
        <v>6.4926832028106965E-2</v>
      </c>
      <c r="K10" s="45">
        <v>7.0782775184851793E-2</v>
      </c>
      <c r="L10" s="45">
        <v>7.0198027150090866E-2</v>
      </c>
      <c r="M10" s="45">
        <v>7.5045005512165613E-2</v>
      </c>
      <c r="N10" s="45">
        <v>7.8023261273254457E-2</v>
      </c>
      <c r="O10" s="45">
        <v>7.2102247642467199E-2</v>
      </c>
      <c r="P10" s="45">
        <v>0.10825325598577469</v>
      </c>
      <c r="Q10" s="45">
        <v>0.10825325598577469</v>
      </c>
      <c r="R10" s="45">
        <v>0.10148965891890838</v>
      </c>
      <c r="S10" s="45">
        <v>9.960753487997441E-2</v>
      </c>
      <c r="T10" s="45">
        <v>0.13578071533840652</v>
      </c>
      <c r="U10" s="45">
        <v>0.11191668367796651</v>
      </c>
      <c r="V10" s="45">
        <v>0.11107777266379933</v>
      </c>
      <c r="W10" s="45">
        <v>0.10632670522802948</v>
      </c>
      <c r="X10" s="45">
        <v>0.10937600900116137</v>
      </c>
      <c r="Y10" s="45">
        <v>0.10948063589522972</v>
      </c>
      <c r="Z10" s="45">
        <v>9.6939121195847855E-2</v>
      </c>
      <c r="AA10" s="45">
        <v>0.10075367762949268</v>
      </c>
      <c r="AB10" s="45">
        <v>9.1082416887349305E-2</v>
      </c>
      <c r="AC10" s="45">
        <v>8.5970947114494947E-2</v>
      </c>
      <c r="AD10" s="45">
        <v>8.4835127422374326E-2</v>
      </c>
      <c r="AE10" s="45">
        <v>8.0472486997418866E-2</v>
      </c>
      <c r="AF10" s="45">
        <v>6.7151967959614881E-2</v>
      </c>
      <c r="AG10" s="45">
        <v>6.6417474247614128E-2</v>
      </c>
      <c r="AH10" s="45">
        <v>7.3239222141786478E-2</v>
      </c>
      <c r="AI10" s="45">
        <v>6.05722894504803E-2</v>
      </c>
      <c r="AJ10" s="45">
        <v>6.0011923637470446E-2</v>
      </c>
      <c r="AK10" s="45">
        <v>4.8445536648117661E-2</v>
      </c>
      <c r="AL10" s="45">
        <v>6.080395319462488E-2</v>
      </c>
      <c r="AM10" s="45">
        <v>5.352895098851039E-2</v>
      </c>
      <c r="AN10" s="45">
        <v>7.95021766676135E-2</v>
      </c>
      <c r="AO10" s="45">
        <v>5.1789540951138309E-2</v>
      </c>
      <c r="AP10" s="45">
        <v>6.2282348120158648E-2</v>
      </c>
      <c r="AQ10" s="45">
        <v>6.4370211746907657E-2</v>
      </c>
    </row>
    <row r="11" spans="2:43" x14ac:dyDescent="0.3">
      <c r="B11" s="21" t="s">
        <v>10</v>
      </c>
      <c r="C11" s="45">
        <v>2.1902435362058234E-3</v>
      </c>
      <c r="D11" s="45">
        <v>1.016139386726957E-3</v>
      </c>
      <c r="E11" s="45">
        <v>2.540616339810349E-3</v>
      </c>
      <c r="F11" s="45">
        <v>8.632114371483812E-4</v>
      </c>
      <c r="G11" s="45">
        <v>1.4950621482094553E-3</v>
      </c>
      <c r="H11" s="45">
        <v>2.0542800005321996E-3</v>
      </c>
      <c r="I11" s="45">
        <v>2.1082684103863958E-3</v>
      </c>
      <c r="J11" s="45">
        <v>1.7549657707987181E-3</v>
      </c>
      <c r="K11" s="45">
        <v>1.4700714871542283E-3</v>
      </c>
      <c r="L11" s="45">
        <v>1.5064560654951731E-3</v>
      </c>
      <c r="M11" s="45">
        <v>1.3734476760294519E-3</v>
      </c>
      <c r="N11" s="45">
        <v>1.7714353975675522E-2</v>
      </c>
      <c r="O11" s="45">
        <v>2.4475191494219123E-3</v>
      </c>
      <c r="P11" s="45">
        <v>3.0978631183766012E-3</v>
      </c>
      <c r="Q11" s="45">
        <v>3.0978631183766012E-3</v>
      </c>
      <c r="R11" s="45">
        <v>3.0131496516213737E-3</v>
      </c>
      <c r="S11" s="45">
        <v>2.0911800346183132E-3</v>
      </c>
      <c r="T11" s="45">
        <v>4.8898059394609401E-3</v>
      </c>
      <c r="U11" s="45">
        <v>7.9930803993419237E-3</v>
      </c>
      <c r="V11" s="45">
        <v>9.3235833153377037E-3</v>
      </c>
      <c r="W11" s="45">
        <v>1.4055407662491689E-2</v>
      </c>
      <c r="X11" s="45">
        <v>6.9686493877978723E-3</v>
      </c>
      <c r="Y11" s="45">
        <v>1.1179186464374376E-2</v>
      </c>
      <c r="Z11" s="45">
        <v>1.1633363618362201E-2</v>
      </c>
      <c r="AA11" s="45">
        <v>8.5935456448401424E-3</v>
      </c>
      <c r="AB11" s="45">
        <v>1.8740859781501099E-2</v>
      </c>
      <c r="AC11" s="45">
        <v>1.7702618292735044E-2</v>
      </c>
      <c r="AD11" s="45">
        <v>1.2344235595088796E-2</v>
      </c>
      <c r="AE11" s="45">
        <v>1.544519329953032E-2</v>
      </c>
      <c r="AF11" s="45">
        <v>2.1414519155007406E-2</v>
      </c>
      <c r="AG11" s="45">
        <v>1.9777966489902817E-2</v>
      </c>
      <c r="AH11" s="45">
        <v>2.5846132390182422E-2</v>
      </c>
      <c r="AI11" s="45">
        <v>1.5358847002629511E-2</v>
      </c>
      <c r="AJ11" s="45">
        <v>1.4629621001518923E-2</v>
      </c>
      <c r="AK11" s="45">
        <v>1.5417843884031095E-2</v>
      </c>
      <c r="AL11" s="45">
        <v>2.1776970916244469E-3</v>
      </c>
      <c r="AM11" s="45">
        <v>2.8359861306200699E-3</v>
      </c>
      <c r="AN11" s="45">
        <v>1.7614348733620653E-3</v>
      </c>
      <c r="AO11" s="45">
        <v>2.2749284307935196E-3</v>
      </c>
      <c r="AP11" s="45">
        <v>3.0327375413893814E-3</v>
      </c>
      <c r="AQ11" s="45">
        <v>5.5291722612053982E-3</v>
      </c>
    </row>
    <row r="12" spans="2:43" ht="14" thickBot="1" x14ac:dyDescent="0.35">
      <c r="B12" s="46" t="s">
        <v>47</v>
      </c>
      <c r="C12" s="47">
        <v>0.10677315252846878</v>
      </c>
      <c r="D12" s="47">
        <v>0.13125244105605416</v>
      </c>
      <c r="E12" s="47">
        <v>2.4170329813851071E-2</v>
      </c>
      <c r="F12" s="47">
        <v>6.2903405853274502E-2</v>
      </c>
      <c r="G12" s="45">
        <v>5.0978648224164508E-2</v>
      </c>
      <c r="H12" s="45">
        <v>6.7592424910335999E-2</v>
      </c>
      <c r="I12" s="45">
        <v>7.1304288962451945E-2</v>
      </c>
      <c r="J12" s="45">
        <v>5.4418624278436911E-2</v>
      </c>
      <c r="K12" s="45">
        <v>2.9476435922415358E-2</v>
      </c>
      <c r="L12" s="45">
        <v>4.8688688331059556E-2</v>
      </c>
      <c r="M12" s="45">
        <v>0.12314143314155503</v>
      </c>
      <c r="N12" s="45">
        <v>0.10984796295384126</v>
      </c>
      <c r="O12" s="45">
        <v>1.1182809977139578E-2</v>
      </c>
      <c r="P12" s="45">
        <v>0.16797719723890028</v>
      </c>
      <c r="Q12" s="45">
        <v>0.16797719723890028</v>
      </c>
      <c r="R12" s="45">
        <v>0.22755001315613074</v>
      </c>
      <c r="S12" s="45">
        <v>0.29353812896380355</v>
      </c>
      <c r="T12" s="45">
        <v>0.36607922954459504</v>
      </c>
      <c r="U12" s="45">
        <v>0.42983919359635886</v>
      </c>
      <c r="V12" s="45">
        <v>0.43413643362904591</v>
      </c>
      <c r="W12" s="45">
        <v>0.31547251367032986</v>
      </c>
      <c r="X12" s="45">
        <v>0.47428120605734575</v>
      </c>
      <c r="Y12" s="45">
        <v>0.46350003416862962</v>
      </c>
      <c r="Z12" s="45">
        <v>1.9175841826053024</v>
      </c>
      <c r="AA12" s="45">
        <v>1.9504981917490511</v>
      </c>
      <c r="AB12" s="45">
        <v>1.6602852341756156</v>
      </c>
      <c r="AC12" s="45">
        <v>0.54646731759149869</v>
      </c>
      <c r="AD12" s="45">
        <v>0.44910356569853677</v>
      </c>
      <c r="AE12" s="45">
        <v>0.35059677972468645</v>
      </c>
      <c r="AF12" s="45">
        <v>0.25970429012198099</v>
      </c>
      <c r="AG12" s="45">
        <v>1.3271680811860146E-2</v>
      </c>
      <c r="AH12" s="45">
        <v>5.9330872415351177E-2</v>
      </c>
      <c r="AI12" s="45">
        <v>5.0618572354771713E-2</v>
      </c>
      <c r="AJ12" s="45">
        <v>7.584165136254313E-2</v>
      </c>
      <c r="AK12" s="45">
        <v>7.667700958265794E-2</v>
      </c>
      <c r="AL12" s="45">
        <v>0.1063368619012075</v>
      </c>
      <c r="AM12" s="45">
        <v>0.18956571835570407</v>
      </c>
      <c r="AN12" s="45">
        <v>2.845302932715366E-2</v>
      </c>
      <c r="AO12" s="45">
        <v>4.2323168474955736E-2</v>
      </c>
      <c r="AP12" s="45">
        <v>2.8159707557534157E-2</v>
      </c>
      <c r="AQ12" s="45">
        <v>6.4068977288674875E-2</v>
      </c>
    </row>
    <row r="13" spans="2:43" ht="14" thickBot="1" x14ac:dyDescent="0.35">
      <c r="B13" s="4"/>
      <c r="C13" s="19"/>
      <c r="D13" s="19"/>
      <c r="E13" s="19"/>
      <c r="F13" s="19"/>
      <c r="G13" s="19"/>
      <c r="H13" s="19"/>
      <c r="I13" s="19"/>
      <c r="J13" s="19"/>
      <c r="K13" s="19"/>
      <c r="L13" s="19"/>
      <c r="M13" s="19"/>
      <c r="N13" s="19"/>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row>
    <row r="14" spans="2:43" x14ac:dyDescent="0.3">
      <c r="B14" s="32" t="s">
        <v>205</v>
      </c>
    </row>
    <row r="15" spans="2:43" x14ac:dyDescent="0.3">
      <c r="M15" s="48"/>
    </row>
    <row r="17" spans="2:43" ht="14" thickBot="1" x14ac:dyDescent="0.35">
      <c r="B17" s="25" t="s">
        <v>206</v>
      </c>
    </row>
    <row r="18" spans="2:43" ht="14" thickBot="1" x14ac:dyDescent="0.35">
      <c r="B18" s="4"/>
      <c r="C18" s="27" t="s">
        <v>19</v>
      </c>
      <c r="D18" s="27" t="s">
        <v>20</v>
      </c>
      <c r="E18" s="27" t="s">
        <v>51</v>
      </c>
      <c r="F18" s="27" t="s">
        <v>52</v>
      </c>
      <c r="G18" s="27" t="s">
        <v>53</v>
      </c>
      <c r="H18" s="27" t="s">
        <v>54</v>
      </c>
      <c r="I18" s="27" t="s">
        <v>55</v>
      </c>
      <c r="J18" s="27" t="s">
        <v>56</v>
      </c>
      <c r="K18" s="27" t="s">
        <v>27</v>
      </c>
      <c r="L18" s="27" t="s">
        <v>28</v>
      </c>
      <c r="M18" s="27" t="s">
        <v>29</v>
      </c>
      <c r="N18" s="27" t="s">
        <v>30</v>
      </c>
      <c r="O18" s="27" t="s">
        <v>31</v>
      </c>
      <c r="P18" s="27" t="s">
        <v>32</v>
      </c>
      <c r="Q18" s="27" t="s">
        <v>33</v>
      </c>
      <c r="R18" s="27" t="s">
        <v>34</v>
      </c>
      <c r="S18" s="31" t="s">
        <v>35</v>
      </c>
      <c r="T18" s="31" t="s">
        <v>36</v>
      </c>
      <c r="U18" s="20" t="s">
        <v>37</v>
      </c>
      <c r="V18" s="20" t="s">
        <v>38</v>
      </c>
      <c r="W18" s="20" t="s">
        <v>39</v>
      </c>
      <c r="X18" s="20" t="s">
        <v>40</v>
      </c>
      <c r="Y18" s="20" t="s">
        <v>41</v>
      </c>
      <c r="Z18" s="20" t="s">
        <v>42</v>
      </c>
      <c r="AA18" s="20" t="s">
        <v>234</v>
      </c>
      <c r="AB18" s="20" t="s">
        <v>235</v>
      </c>
      <c r="AC18" s="20" t="s">
        <v>236</v>
      </c>
      <c r="AD18" s="20" t="s">
        <v>237</v>
      </c>
      <c r="AE18" s="20" t="s">
        <v>238</v>
      </c>
      <c r="AF18" s="20" t="s">
        <v>239</v>
      </c>
      <c r="AG18" s="20" t="s">
        <v>279</v>
      </c>
      <c r="AH18" s="20" t="s">
        <v>280</v>
      </c>
      <c r="AI18" s="20" t="s">
        <v>281</v>
      </c>
      <c r="AJ18" s="20" t="s">
        <v>282</v>
      </c>
      <c r="AK18" s="20" t="s">
        <v>283</v>
      </c>
      <c r="AL18" s="20" t="s">
        <v>284</v>
      </c>
      <c r="AM18" s="20" t="s">
        <v>286</v>
      </c>
      <c r="AN18" s="20" t="s">
        <v>287</v>
      </c>
      <c r="AO18" s="20" t="s">
        <v>288</v>
      </c>
      <c r="AP18" s="20" t="s">
        <v>293</v>
      </c>
      <c r="AQ18" s="20" t="s">
        <v>296</v>
      </c>
    </row>
    <row r="19" spans="2:43" x14ac:dyDescent="0.3">
      <c r="B19" s="49" t="s">
        <v>207</v>
      </c>
      <c r="C19" s="50">
        <v>26605752955.077072</v>
      </c>
      <c r="D19" s="50">
        <v>25362105283.21748</v>
      </c>
      <c r="E19" s="50">
        <v>24509815647.096893</v>
      </c>
      <c r="F19" s="50">
        <v>23318786129.89801</v>
      </c>
      <c r="G19" s="50">
        <v>22622355921.606831</v>
      </c>
      <c r="H19" s="50">
        <v>22448106284.407162</v>
      </c>
      <c r="I19" s="50">
        <v>23576043930.866592</v>
      </c>
      <c r="J19" s="50">
        <v>24266454933.996037</v>
      </c>
      <c r="K19" s="50">
        <v>23863086315.370003</v>
      </c>
      <c r="L19" s="50">
        <v>24815472578.380001</v>
      </c>
      <c r="M19" s="50">
        <v>29000831984.219391</v>
      </c>
      <c r="N19" s="50">
        <v>28990212522.380001</v>
      </c>
      <c r="O19" s="50">
        <v>31046024836.420002</v>
      </c>
      <c r="P19" s="50">
        <v>32481489914</v>
      </c>
      <c r="Q19" s="50">
        <v>33034889231.719997</v>
      </c>
      <c r="R19" s="50">
        <v>35472276321.610001</v>
      </c>
      <c r="S19" s="50">
        <v>40173430962.260002</v>
      </c>
      <c r="T19" s="50">
        <v>38707439577.159996</v>
      </c>
      <c r="U19" s="50">
        <v>40402781546.409996</v>
      </c>
      <c r="V19" s="50">
        <v>43190036192.220001</v>
      </c>
      <c r="W19" s="50">
        <v>44695178344.709991</v>
      </c>
      <c r="X19" s="50">
        <v>50844830181.415115</v>
      </c>
      <c r="Y19" s="50">
        <v>46164870955.630005</v>
      </c>
      <c r="Z19" s="50">
        <v>44534632846.040016</v>
      </c>
      <c r="AA19" s="50">
        <v>44385045050.099998</v>
      </c>
      <c r="AB19" s="50">
        <v>44426472267.759995</v>
      </c>
      <c r="AC19" s="50">
        <v>35200138428.550003</v>
      </c>
      <c r="AD19" s="50">
        <v>38405600569.049995</v>
      </c>
      <c r="AE19" s="50">
        <v>54088348776.323166</v>
      </c>
      <c r="AF19" s="50">
        <v>53475612726.5</v>
      </c>
      <c r="AG19" s="50">
        <v>61804526606.01001</v>
      </c>
      <c r="AH19" s="50">
        <v>65694638665.949997</v>
      </c>
      <c r="AI19" s="50">
        <v>67366064697.959999</v>
      </c>
      <c r="AJ19" s="50">
        <v>68821158595.480011</v>
      </c>
      <c r="AK19" s="50">
        <v>53383352187.950005</v>
      </c>
      <c r="AL19" s="50">
        <v>77008682196.339996</v>
      </c>
      <c r="AM19" s="50">
        <v>80787742001.400391</v>
      </c>
      <c r="AN19" s="50">
        <v>81337450131.809952</v>
      </c>
      <c r="AO19" s="50">
        <v>94890872411.02002</v>
      </c>
      <c r="AP19" s="50">
        <v>101649431963.86603</v>
      </c>
      <c r="AQ19" s="50">
        <v>95259582108.059998</v>
      </c>
    </row>
    <row r="20" spans="2:43" x14ac:dyDescent="0.3">
      <c r="B20" s="32" t="s">
        <v>208</v>
      </c>
      <c r="C20" s="50">
        <v>1923203138.7825823</v>
      </c>
      <c r="D20" s="50">
        <v>1882131801.0720937</v>
      </c>
      <c r="E20" s="50">
        <v>1485800319.407114</v>
      </c>
      <c r="F20" s="50">
        <v>1611223516.4878516</v>
      </c>
      <c r="G20" s="50">
        <v>1695442256.6116891</v>
      </c>
      <c r="H20" s="50">
        <v>1724911433.978416</v>
      </c>
      <c r="I20" s="50">
        <v>1779878461.2997303</v>
      </c>
      <c r="J20" s="50">
        <v>1933331488.2164359</v>
      </c>
      <c r="K20" s="50">
        <v>2296741450.9400001</v>
      </c>
      <c r="L20" s="50">
        <v>2361743788.9900002</v>
      </c>
      <c r="M20" s="50">
        <v>2672981667.8921003</v>
      </c>
      <c r="N20" s="50">
        <v>2742271046.2579503</v>
      </c>
      <c r="O20" s="50">
        <v>2118480409.5899999</v>
      </c>
      <c r="P20" s="50">
        <v>2623951128</v>
      </c>
      <c r="Q20" s="50">
        <v>2647863447.52</v>
      </c>
      <c r="R20" s="50">
        <v>2893685523.3099999</v>
      </c>
      <c r="S20" s="50">
        <v>3312606268.71</v>
      </c>
      <c r="T20" s="50">
        <v>3572357566.04</v>
      </c>
      <c r="U20" s="50">
        <v>3830373171.4799995</v>
      </c>
      <c r="V20" s="50">
        <v>3864071144.1999998</v>
      </c>
      <c r="W20" s="50">
        <v>3824235115.6500006</v>
      </c>
      <c r="X20" s="50">
        <v>3594490097.7847133</v>
      </c>
      <c r="Y20" s="50">
        <v>2927618741.1099997</v>
      </c>
      <c r="Z20" s="50">
        <v>2666185517.3500013</v>
      </c>
      <c r="AA20" s="50">
        <v>2660642926.9699993</v>
      </c>
      <c r="AB20" s="50">
        <v>2607265998.2900004</v>
      </c>
      <c r="AC20" s="50">
        <v>2013824222.6200004</v>
      </c>
      <c r="AD20" s="50">
        <v>2037159485.4999995</v>
      </c>
      <c r="AE20" s="50">
        <v>2442479840.237236</v>
      </c>
      <c r="AF20" s="50">
        <v>2363009491.0000005</v>
      </c>
      <c r="AG20" s="50">
        <v>2680005033.4899988</v>
      </c>
      <c r="AH20" s="50">
        <v>2750088972.5</v>
      </c>
      <c r="AI20" s="50">
        <v>2682427152.9400001</v>
      </c>
      <c r="AJ20" s="50">
        <v>2631571187.3400002</v>
      </c>
      <c r="AK20" s="50">
        <v>2841610977.7700005</v>
      </c>
      <c r="AL20" s="50">
        <v>2891370877.9400005</v>
      </c>
      <c r="AM20" s="50">
        <v>3165398210.9957485</v>
      </c>
      <c r="AN20" s="50">
        <v>3025845608.8378611</v>
      </c>
      <c r="AO20" s="50">
        <v>3279007938.79</v>
      </c>
      <c r="AP20" s="50">
        <v>2964488549.7071218</v>
      </c>
      <c r="AQ20" s="50">
        <v>3029072814.4300003</v>
      </c>
    </row>
    <row r="21" spans="2:43" x14ac:dyDescent="0.3">
      <c r="B21" s="51" t="s">
        <v>209</v>
      </c>
      <c r="C21" s="52">
        <v>7.2285236280658804E-2</v>
      </c>
      <c r="D21" s="52">
        <v>7.4210393027487789E-2</v>
      </c>
      <c r="E21" s="52">
        <v>6.0620624030809554E-2</v>
      </c>
      <c r="F21" s="52">
        <v>6.9095514128071758E-2</v>
      </c>
      <c r="G21" s="52">
        <v>7.4945432849120544E-2</v>
      </c>
      <c r="H21" s="52">
        <v>7.6839953095578895E-2</v>
      </c>
      <c r="I21" s="52">
        <v>7.5495213129012292E-2</v>
      </c>
      <c r="J21" s="52">
        <v>7.9670948784032705E-2</v>
      </c>
      <c r="K21" s="52">
        <v>9.624662210858656E-2</v>
      </c>
      <c r="L21" s="52">
        <v>9.517222698582109E-2</v>
      </c>
      <c r="M21" s="52">
        <v>9.216913740083682E-2</v>
      </c>
      <c r="N21" s="52">
        <f t="shared" ref="N21:S21" si="0">N20/N19</f>
        <v>9.4592995623642248E-2</v>
      </c>
      <c r="O21" s="52">
        <f t="shared" si="0"/>
        <v>6.8236768499418857E-2</v>
      </c>
      <c r="P21" s="52">
        <f t="shared" si="0"/>
        <v>8.0782967005126161E-2</v>
      </c>
      <c r="Q21" s="52">
        <f t="shared" si="0"/>
        <v>8.0153543998492657E-2</v>
      </c>
      <c r="R21" s="52">
        <f t="shared" si="0"/>
        <v>8.1575974912755825E-2</v>
      </c>
      <c r="S21" s="52">
        <f t="shared" si="0"/>
        <v>8.245763902570212E-2</v>
      </c>
      <c r="T21" s="52">
        <f>T20/T19</f>
        <v>9.2291239231125283E-2</v>
      </c>
      <c r="U21" s="52">
        <v>9.480468979790696E-2</v>
      </c>
      <c r="V21" s="52">
        <v>8.9466726237567976E-2</v>
      </c>
      <c r="W21" s="52">
        <v>8.5562587672337306E-2</v>
      </c>
      <c r="X21" s="52">
        <v>7.06952916345579E-2</v>
      </c>
      <c r="Y21" s="52">
        <v>6.3416591024889765E-2</v>
      </c>
      <c r="Z21" s="52">
        <v>5.9867688290307225E-2</v>
      </c>
      <c r="AA21" s="52">
        <v>5.9944580972414827E-2</v>
      </c>
      <c r="AB21" s="52">
        <v>5.8687216544584309E-2</v>
      </c>
      <c r="AC21" s="52">
        <v>5.7210690426905679E-2</v>
      </c>
      <c r="AD21" s="52">
        <v>5.3043292002096426E-2</v>
      </c>
      <c r="AE21" s="52">
        <v>4.5157226935099493E-2</v>
      </c>
      <c r="AF21" s="52">
        <v>4.4188544469524221E-2</v>
      </c>
      <c r="AG21" s="52">
        <v>4.336260110160587E-2</v>
      </c>
      <c r="AH21" s="52">
        <v>4.1861695693067122E-2</v>
      </c>
      <c r="AI21" s="52">
        <v>3.981867079466244E-2</v>
      </c>
      <c r="AJ21" s="52">
        <v>3.8237821638661497E-2</v>
      </c>
      <c r="AK21" s="52">
        <v>5.3230283624103793E-2</v>
      </c>
      <c r="AL21" s="52">
        <v>3.7546037608697312E-2</v>
      </c>
      <c r="AM21" s="52">
        <v>3.9181664601306454E-2</v>
      </c>
      <c r="AN21" s="52">
        <v>3.7201136794113673E-2</v>
      </c>
      <c r="AO21" s="52">
        <v>3.455556741629448E-2</v>
      </c>
      <c r="AP21" s="52">
        <v>2.9163847671681307E-2</v>
      </c>
      <c r="AQ21" s="52">
        <v>3.1798090516436429E-2</v>
      </c>
    </row>
    <row r="22" spans="2:43" x14ac:dyDescent="0.3">
      <c r="B22" s="53" t="s">
        <v>207</v>
      </c>
      <c r="C22" s="54">
        <v>589205294.21000004</v>
      </c>
      <c r="D22" s="54">
        <v>603592284.48000002</v>
      </c>
      <c r="E22" s="54">
        <v>616761742.5</v>
      </c>
      <c r="F22" s="54">
        <v>630592852.31999993</v>
      </c>
      <c r="G22" s="54">
        <v>614111541.49000001</v>
      </c>
      <c r="H22" s="54">
        <v>624415801.1500001</v>
      </c>
      <c r="I22" s="54">
        <v>705832344.95000005</v>
      </c>
      <c r="J22" s="54">
        <v>740920490.22000003</v>
      </c>
      <c r="K22" s="54">
        <v>755682511</v>
      </c>
      <c r="L22" s="54">
        <v>781645784</v>
      </c>
      <c r="M22" s="54">
        <v>831649337</v>
      </c>
      <c r="N22" s="54">
        <v>866192739.20000005</v>
      </c>
      <c r="O22" s="54">
        <v>859812870</v>
      </c>
      <c r="P22" s="54">
        <v>839191900</v>
      </c>
      <c r="Q22" s="54">
        <v>685036000</v>
      </c>
      <c r="R22" s="54">
        <v>692194000</v>
      </c>
      <c r="S22" s="54">
        <v>700123000</v>
      </c>
      <c r="T22" s="54">
        <v>671038000</v>
      </c>
      <c r="U22" s="55">
        <v>677662000</v>
      </c>
      <c r="V22" s="55">
        <v>745081000</v>
      </c>
      <c r="W22" s="55">
        <v>789538000</v>
      </c>
      <c r="X22" s="55">
        <v>835691395.45000005</v>
      </c>
      <c r="Y22" s="55">
        <v>863919173</v>
      </c>
      <c r="Z22" s="55">
        <v>988081141.00999999</v>
      </c>
      <c r="AA22" s="55">
        <v>1010359300</v>
      </c>
      <c r="AB22" s="55">
        <v>1138824717</v>
      </c>
      <c r="AC22" s="55">
        <v>1463476137</v>
      </c>
      <c r="AD22" s="55">
        <v>1606316008</v>
      </c>
      <c r="AE22" s="55">
        <v>1397707281</v>
      </c>
      <c r="AF22" s="55">
        <v>1755872680</v>
      </c>
      <c r="AG22" s="55">
        <v>1476761848</v>
      </c>
      <c r="AH22" s="55">
        <v>1983190583</v>
      </c>
      <c r="AI22" s="55">
        <v>2154212575</v>
      </c>
      <c r="AJ22" s="55">
        <v>2318206415</v>
      </c>
      <c r="AK22" s="55">
        <v>2395273439</v>
      </c>
      <c r="AL22" s="55">
        <v>2528669592</v>
      </c>
      <c r="AM22" s="55">
        <v>2681933422.46</v>
      </c>
      <c r="AN22" s="55">
        <v>2817126517.3299999</v>
      </c>
      <c r="AO22" s="55">
        <v>2930121853</v>
      </c>
      <c r="AP22" s="55">
        <v>3304148087</v>
      </c>
      <c r="AQ22" s="55">
        <v>3551911026</v>
      </c>
    </row>
    <row r="23" spans="2:43" x14ac:dyDescent="0.3">
      <c r="B23" s="32" t="s">
        <v>208</v>
      </c>
      <c r="C23" s="55">
        <v>21198459.73</v>
      </c>
      <c r="D23" s="55">
        <v>52120556.82</v>
      </c>
      <c r="E23" s="55">
        <v>62207401.359999999</v>
      </c>
      <c r="F23" s="55">
        <v>68869917.200000003</v>
      </c>
      <c r="G23" s="55">
        <v>72189547.189999998</v>
      </c>
      <c r="H23" s="55">
        <v>91029201.189999998</v>
      </c>
      <c r="I23" s="55">
        <v>100073613.09</v>
      </c>
      <c r="J23" s="55">
        <v>103158330.81</v>
      </c>
      <c r="K23" s="55">
        <v>92681590</v>
      </c>
      <c r="L23" s="55">
        <v>95352494</v>
      </c>
      <c r="M23" s="55">
        <v>134806617</v>
      </c>
      <c r="N23" s="55">
        <v>148094510</v>
      </c>
      <c r="O23" s="55">
        <v>169346600</v>
      </c>
      <c r="P23" s="55">
        <v>156572220</v>
      </c>
      <c r="Q23" s="55">
        <v>75634700</v>
      </c>
      <c r="R23" s="55">
        <v>121165600</v>
      </c>
      <c r="S23" s="55">
        <v>74391200</v>
      </c>
      <c r="T23" s="55">
        <v>78028500</v>
      </c>
      <c r="U23" s="55">
        <v>63135900</v>
      </c>
      <c r="V23" s="55">
        <v>68818000</v>
      </c>
      <c r="W23" s="55">
        <v>78486100</v>
      </c>
      <c r="X23" s="55">
        <v>80844948.092999995</v>
      </c>
      <c r="Y23" s="55">
        <v>98558617</v>
      </c>
      <c r="Z23" s="55">
        <v>90360035.109999999</v>
      </c>
      <c r="AA23" s="55">
        <v>76053094</v>
      </c>
      <c r="AB23" s="55">
        <v>79639938</v>
      </c>
      <c r="AC23" s="55">
        <v>80082206</v>
      </c>
      <c r="AD23" s="55">
        <v>100066470</v>
      </c>
      <c r="AE23" s="55">
        <v>81480739</v>
      </c>
      <c r="AF23" s="55">
        <v>116403113</v>
      </c>
      <c r="AG23" s="55">
        <v>88399706</v>
      </c>
      <c r="AH23" s="55">
        <v>129710474</v>
      </c>
      <c r="AI23" s="55">
        <v>101938116</v>
      </c>
      <c r="AJ23" s="55">
        <v>108525699</v>
      </c>
      <c r="AK23" s="55">
        <v>61645618</v>
      </c>
      <c r="AL23" s="55">
        <v>71661093</v>
      </c>
      <c r="AM23" s="55">
        <v>115415393.5041371</v>
      </c>
      <c r="AN23" s="55">
        <v>126244321.33</v>
      </c>
      <c r="AO23" s="55">
        <v>138780976</v>
      </c>
      <c r="AP23" s="55">
        <v>82516649</v>
      </c>
      <c r="AQ23" s="55">
        <v>78780100</v>
      </c>
    </row>
    <row r="24" spans="2:43" x14ac:dyDescent="0.3">
      <c r="B24" s="51" t="s">
        <v>65</v>
      </c>
      <c r="C24" s="52">
        <v>3.5978053724759318E-2</v>
      </c>
      <c r="D24" s="52">
        <v>8.635060149071043E-2</v>
      </c>
      <c r="E24" s="52">
        <v>0.10086131657233911</v>
      </c>
      <c r="F24" s="52">
        <v>0.10921455412414245</v>
      </c>
      <c r="G24" s="52">
        <v>0.11755119764538004</v>
      </c>
      <c r="H24" s="52">
        <v>0.14578298791021871</v>
      </c>
      <c r="I24" s="52">
        <v>0.1417809963031505</v>
      </c>
      <c r="J24" s="52">
        <v>0.1392299608010158</v>
      </c>
      <c r="K24" s="52">
        <v>0.1226462021429526</v>
      </c>
      <c r="L24" s="52">
        <v>0.12198939206457743</v>
      </c>
      <c r="M24" s="52">
        <v>0.16209550227778274</v>
      </c>
      <c r="N24" s="52">
        <v>0.17097177486938694</v>
      </c>
      <c r="O24" s="52">
        <f t="shared" ref="O24:T24" si="1">O23/O22</f>
        <v>0.19695750774235329</v>
      </c>
      <c r="P24" s="52">
        <f t="shared" si="1"/>
        <v>0.18657498958223978</v>
      </c>
      <c r="Q24" s="52">
        <f t="shared" si="1"/>
        <v>0.1104098178781845</v>
      </c>
      <c r="R24" s="52">
        <f t="shared" si="1"/>
        <v>0.17504572417559239</v>
      </c>
      <c r="S24" s="52">
        <f t="shared" si="1"/>
        <v>0.10625447242841615</v>
      </c>
      <c r="T24" s="52">
        <f t="shared" si="1"/>
        <v>0.11628030007242511</v>
      </c>
      <c r="U24" s="52">
        <v>9.3167242666698152E-2</v>
      </c>
      <c r="V24" s="52">
        <v>9.2363112198539488E-2</v>
      </c>
      <c r="W24" s="52">
        <v>9.9407628258551206E-2</v>
      </c>
      <c r="X24" s="52">
        <v>9.674019444638042E-2</v>
      </c>
      <c r="Y24" s="52">
        <v>0.11408314583151404</v>
      </c>
      <c r="Z24" s="52">
        <v>9.1450014942735858E-2</v>
      </c>
      <c r="AA24" s="52">
        <v>7.5273315146403855E-2</v>
      </c>
      <c r="AB24" s="52">
        <v>6.9931690813486269E-2</v>
      </c>
      <c r="AC24" s="52">
        <v>5.4720541029224856E-2</v>
      </c>
      <c r="AD24" s="52">
        <v>6.2295631433438345E-2</v>
      </c>
      <c r="AE24" s="52">
        <v>5.8295996670850857E-2</v>
      </c>
      <c r="AF24" s="52">
        <v>6.6293595387565338E-2</v>
      </c>
      <c r="AG24" s="52">
        <v>5.9860502300842215E-2</v>
      </c>
      <c r="AH24" s="52">
        <v>6.5404946509873579E-2</v>
      </c>
      <c r="AI24" s="52">
        <v>4.7320360665892035E-2</v>
      </c>
      <c r="AJ24" s="52">
        <v>4.6814510691447639E-2</v>
      </c>
      <c r="AK24" s="52">
        <v>2.5736359363520669E-2</v>
      </c>
      <c r="AL24" s="52">
        <v>2.8339445068946752E-2</v>
      </c>
      <c r="AM24" s="52">
        <v>4.3034399190369339E-2</v>
      </c>
      <c r="AN24" s="52">
        <v>4.4813152889438247E-2</v>
      </c>
      <c r="AO24" s="52">
        <v>4.7363551061164688E-2</v>
      </c>
      <c r="AP24" s="52">
        <v>2.4973653367613119E-2</v>
      </c>
      <c r="AQ24" s="52">
        <v>2.217963778465435E-2</v>
      </c>
    </row>
    <row r="25" spans="2:43" x14ac:dyDescent="0.3">
      <c r="B25" s="53" t="s">
        <v>207</v>
      </c>
      <c r="C25" s="54">
        <v>277968477.88999999</v>
      </c>
      <c r="D25" s="54">
        <v>327465355.22000003</v>
      </c>
      <c r="E25" s="54">
        <v>323838975.52999997</v>
      </c>
      <c r="F25" s="54">
        <v>327449564.06999999</v>
      </c>
      <c r="G25" s="54">
        <v>327609803.8807655</v>
      </c>
      <c r="H25" s="54">
        <v>328251871.60000002</v>
      </c>
      <c r="I25" s="54">
        <v>264360299.88</v>
      </c>
      <c r="J25" s="54">
        <v>345423288.84999996</v>
      </c>
      <c r="K25" s="54">
        <v>272629436</v>
      </c>
      <c r="L25" s="54">
        <v>360863869.30000001</v>
      </c>
      <c r="M25" s="54">
        <v>419504313</v>
      </c>
      <c r="N25" s="56">
        <v>502783882</v>
      </c>
      <c r="O25" s="54">
        <v>698463708</v>
      </c>
      <c r="P25" s="54">
        <v>708921315</v>
      </c>
      <c r="Q25" s="54">
        <v>678771069</v>
      </c>
      <c r="R25" s="54">
        <v>711059285</v>
      </c>
      <c r="S25" s="54">
        <v>670931189</v>
      </c>
      <c r="T25" s="54">
        <v>620033275</v>
      </c>
      <c r="U25" s="54">
        <v>603017807</v>
      </c>
      <c r="V25" s="54">
        <v>624291707</v>
      </c>
      <c r="W25" s="54">
        <v>635256838.60000002</v>
      </c>
      <c r="X25" s="54">
        <v>662346689.12</v>
      </c>
      <c r="Y25" s="54">
        <v>644052884</v>
      </c>
      <c r="Z25" s="54">
        <v>749917786.01000011</v>
      </c>
      <c r="AA25" s="54">
        <v>763735227</v>
      </c>
      <c r="AB25" s="54">
        <v>851088334</v>
      </c>
      <c r="AC25" s="54">
        <v>983271893</v>
      </c>
      <c r="AD25" s="54">
        <v>1067243508</v>
      </c>
      <c r="AE25" s="54">
        <v>1032501754</v>
      </c>
      <c r="AF25" s="54">
        <v>1181546303</v>
      </c>
      <c r="AG25" s="54">
        <v>1194357898</v>
      </c>
      <c r="AH25" s="54">
        <v>1301367538</v>
      </c>
      <c r="AI25" s="54">
        <v>1412830615</v>
      </c>
      <c r="AJ25" s="54">
        <v>1470844603</v>
      </c>
      <c r="AK25" s="54">
        <v>1515400075</v>
      </c>
      <c r="AL25" s="54">
        <v>1591740192</v>
      </c>
      <c r="AM25" s="54">
        <v>1369845247.8999996</v>
      </c>
      <c r="AN25" s="54">
        <v>1444915689.3600013</v>
      </c>
      <c r="AO25" s="54">
        <v>1605388781</v>
      </c>
      <c r="AP25" s="54">
        <v>1670367146</v>
      </c>
      <c r="AQ25" s="54">
        <v>1681189297</v>
      </c>
    </row>
    <row r="26" spans="2:43" x14ac:dyDescent="0.3">
      <c r="B26" s="32" t="s">
        <v>208</v>
      </c>
      <c r="C26" s="55">
        <v>13835356.286</v>
      </c>
      <c r="D26" s="55">
        <v>18121992.2995</v>
      </c>
      <c r="E26" s="55">
        <v>22424844.950000003</v>
      </c>
      <c r="F26" s="55">
        <v>17397590.989</v>
      </c>
      <c r="G26" s="55">
        <v>15911057.951000001</v>
      </c>
      <c r="H26" s="55">
        <v>16345678.131000001</v>
      </c>
      <c r="I26" s="55">
        <v>11270866.890000001</v>
      </c>
      <c r="J26" s="55">
        <v>20482684.727499999</v>
      </c>
      <c r="K26" s="55">
        <v>19249113</v>
      </c>
      <c r="L26" s="55">
        <v>21231068.399999999</v>
      </c>
      <c r="M26" s="55">
        <v>20372730.66</v>
      </c>
      <c r="N26" s="57">
        <v>47703372.689999998</v>
      </c>
      <c r="O26" s="55">
        <v>99915938.799999997</v>
      </c>
      <c r="P26" s="55">
        <v>97012383</v>
      </c>
      <c r="Q26" s="55">
        <v>80633478.25999999</v>
      </c>
      <c r="R26" s="55">
        <v>75004350.700000003</v>
      </c>
      <c r="S26" s="55">
        <v>86787974.900000006</v>
      </c>
      <c r="T26" s="55">
        <v>76378861.299999997</v>
      </c>
      <c r="U26" s="55">
        <v>75038464</v>
      </c>
      <c r="V26" s="55">
        <v>79670602.700000003</v>
      </c>
      <c r="W26" s="55">
        <v>80170562.5</v>
      </c>
      <c r="X26" s="55">
        <v>74971993.365526676</v>
      </c>
      <c r="Y26" s="55">
        <v>78912679</v>
      </c>
      <c r="Z26" s="55">
        <v>78019035.430000007</v>
      </c>
      <c r="AA26" s="55">
        <v>64906323</v>
      </c>
      <c r="AB26" s="55">
        <v>61302410</v>
      </c>
      <c r="AC26" s="55">
        <v>59472318</v>
      </c>
      <c r="AD26" s="55">
        <v>55461814</v>
      </c>
      <c r="AE26" s="55">
        <v>62273020</v>
      </c>
      <c r="AF26" s="55">
        <v>67588907</v>
      </c>
      <c r="AG26" s="55">
        <v>69539582</v>
      </c>
      <c r="AH26" s="55">
        <v>73313196</v>
      </c>
      <c r="AI26" s="55">
        <v>81426629</v>
      </c>
      <c r="AJ26" s="55">
        <v>86664106</v>
      </c>
      <c r="AK26" s="55">
        <v>97240371</v>
      </c>
      <c r="AL26" s="55">
        <v>91339134</v>
      </c>
      <c r="AM26" s="55">
        <v>72641894.268529996</v>
      </c>
      <c r="AN26" s="55">
        <v>75835548.418530032</v>
      </c>
      <c r="AO26" s="55">
        <v>81235733</v>
      </c>
      <c r="AP26" s="55">
        <v>83979321</v>
      </c>
      <c r="AQ26" s="55">
        <v>80141724</v>
      </c>
    </row>
    <row r="27" spans="2:43" x14ac:dyDescent="0.3">
      <c r="B27" s="51" t="s">
        <v>210</v>
      </c>
      <c r="C27" s="52">
        <v>4.9773112372385776E-2</v>
      </c>
      <c r="D27" s="52">
        <v>5.5340181825723693E-2</v>
      </c>
      <c r="E27" s="52">
        <v>6.9246899368116968E-2</v>
      </c>
      <c r="F27" s="52">
        <v>5.3130597496476917E-2</v>
      </c>
      <c r="G27" s="52">
        <v>4.8567099526700595E-2</v>
      </c>
      <c r="H27" s="52">
        <v>4.9796146024472507E-2</v>
      </c>
      <c r="I27" s="52">
        <v>4.263449124212728E-2</v>
      </c>
      <c r="J27" s="52">
        <v>5.9297347308839399E-2</v>
      </c>
      <c r="K27" s="52">
        <f>K26/K25</f>
        <v>7.0605409608080621E-2</v>
      </c>
      <c r="L27" s="52">
        <f t="shared" ref="L27:M27" si="2">L26/L25</f>
        <v>5.8834009736646133E-2</v>
      </c>
      <c r="M27" s="52">
        <f t="shared" si="2"/>
        <v>4.8563816935059734E-2</v>
      </c>
      <c r="N27" s="52">
        <v>9.4878484370348209E-2</v>
      </c>
      <c r="O27" s="52">
        <f>O26/O25</f>
        <v>0.14305100988869129</v>
      </c>
      <c r="P27" s="52">
        <f t="shared" ref="P27:Q27" si="3">P26/P25</f>
        <v>0.13684506439194877</v>
      </c>
      <c r="Q27" s="52">
        <f t="shared" si="3"/>
        <v>0.11879333392743642</v>
      </c>
      <c r="R27" s="52">
        <f>IFERROR(R26/R25,0)</f>
        <v>0.10548255578998593</v>
      </c>
      <c r="S27" s="52">
        <f>IFERROR(S26/S25,0)</f>
        <v>0.1293545095576113</v>
      </c>
      <c r="T27" s="52">
        <f>IFERROR(T26/T25,0)</f>
        <v>0.12318510050932346</v>
      </c>
      <c r="U27" s="52">
        <v>0.1244382224354446</v>
      </c>
      <c r="V27" s="52">
        <v>0.12761758935234424</v>
      </c>
      <c r="W27" s="52">
        <v>0.12620180945502693</v>
      </c>
      <c r="X27" s="52">
        <v>0.11319146694178417</v>
      </c>
      <c r="Y27" s="52">
        <v>0.12252515431636511</v>
      </c>
      <c r="Z27" s="52">
        <v>0.10403678494559619</v>
      </c>
      <c r="AA27" s="52">
        <v>8.4985372816906879E-2</v>
      </c>
      <c r="AB27" s="52">
        <v>7.2028257879986402E-2</v>
      </c>
      <c r="AC27" s="52">
        <v>6.0484102539072576E-2</v>
      </c>
      <c r="AD27" s="52">
        <v>5.1967347268229998E-2</v>
      </c>
      <c r="AE27" s="52">
        <v>6.0312749841585259E-2</v>
      </c>
      <c r="AF27" s="52">
        <v>5.7203773418264423E-2</v>
      </c>
      <c r="AG27" s="52">
        <v>5.8223403651825642E-2</v>
      </c>
      <c r="AH27" s="52">
        <v>5.6335503890523511E-2</v>
      </c>
      <c r="AI27" s="52">
        <v>5.7633681019858135E-2</v>
      </c>
      <c r="AJ27" s="52">
        <v>5.8921320323871089E-2</v>
      </c>
      <c r="AK27" s="52">
        <v>6.4168118112307729E-2</v>
      </c>
      <c r="AL27" s="52">
        <v>5.7383192595792665E-2</v>
      </c>
      <c r="AM27" s="52">
        <v>5.30292705543867E-2</v>
      </c>
      <c r="AN27" s="52">
        <v>5.2484410666285994E-2</v>
      </c>
      <c r="AO27" s="52">
        <v>5.0601906504789511E-2</v>
      </c>
      <c r="AP27" s="52">
        <v>5.0275965497228473E-2</v>
      </c>
      <c r="AQ27" s="52">
        <v>4.7669661080408363E-2</v>
      </c>
    </row>
    <row r="28" spans="2:43" x14ac:dyDescent="0.3">
      <c r="B28" s="53" t="s">
        <v>207</v>
      </c>
      <c r="C28" s="54">
        <v>2619385102.02</v>
      </c>
      <c r="D28" s="54">
        <v>2816397292.0599999</v>
      </c>
      <c r="E28" s="54">
        <v>2832442634.4254098</v>
      </c>
      <c r="F28" s="54">
        <v>2828808663.7698689</v>
      </c>
      <c r="G28" s="54">
        <v>2977501005.6331997</v>
      </c>
      <c r="H28" s="54">
        <v>3196189147.362</v>
      </c>
      <c r="I28" s="54">
        <v>3443726470.4299998</v>
      </c>
      <c r="J28" s="54">
        <v>3728052212.5952997</v>
      </c>
      <c r="K28" s="54">
        <v>4018981770.9000001</v>
      </c>
      <c r="L28" s="54">
        <v>4298577055.4400005</v>
      </c>
      <c r="M28" s="54">
        <v>4699969958.3000002</v>
      </c>
      <c r="N28" s="56">
        <v>4949204620.1999998</v>
      </c>
      <c r="O28" s="54">
        <v>5088192684.6000004</v>
      </c>
      <c r="P28" s="54">
        <v>5061560530</v>
      </c>
      <c r="Q28" s="54">
        <v>5576821803.6999998</v>
      </c>
      <c r="R28" s="54">
        <v>5668085017.1000004</v>
      </c>
      <c r="S28" s="54">
        <v>5495011600.8000002</v>
      </c>
      <c r="T28" s="54">
        <v>5348395739.0999994</v>
      </c>
      <c r="U28" s="55">
        <v>4712279876.1999998</v>
      </c>
      <c r="V28" s="55">
        <v>4703785988.1999998</v>
      </c>
      <c r="W28" s="55">
        <v>4931363289.1599998</v>
      </c>
      <c r="X28" s="55">
        <v>5086222721.1311331</v>
      </c>
      <c r="Y28" s="55">
        <v>4601406714</v>
      </c>
      <c r="Z28" s="55">
        <v>4917180923.3499985</v>
      </c>
      <c r="AA28" s="55">
        <v>5351362247</v>
      </c>
      <c r="AB28" s="55">
        <v>5775414956</v>
      </c>
      <c r="AC28" s="55">
        <v>6112744511</v>
      </c>
      <c r="AD28" s="55">
        <v>6749802272</v>
      </c>
      <c r="AE28" s="55">
        <v>7119644511</v>
      </c>
      <c r="AF28" s="55">
        <v>7596186994</v>
      </c>
      <c r="AG28" s="55">
        <v>7708798916</v>
      </c>
      <c r="AH28" s="55">
        <v>8189792357</v>
      </c>
      <c r="AI28" s="55">
        <v>9051225305</v>
      </c>
      <c r="AJ28" s="55">
        <v>9628621124</v>
      </c>
      <c r="AK28" s="55">
        <v>9978995917</v>
      </c>
      <c r="AL28" s="55">
        <v>10497314768</v>
      </c>
      <c r="AM28" s="55">
        <v>7157297504.8479166</v>
      </c>
      <c r="AN28" s="55">
        <v>11127448338.249174</v>
      </c>
      <c r="AO28" s="55">
        <v>11947131677</v>
      </c>
      <c r="AP28" s="55">
        <v>12894153444</v>
      </c>
      <c r="AQ28" s="55">
        <v>12282789949</v>
      </c>
    </row>
    <row r="29" spans="2:43" x14ac:dyDescent="0.3">
      <c r="B29" s="32" t="s">
        <v>208</v>
      </c>
      <c r="C29" s="55">
        <v>162302178.23219499</v>
      </c>
      <c r="D29" s="55">
        <v>205846589.46214998</v>
      </c>
      <c r="E29" s="55">
        <v>226191267.34003133</v>
      </c>
      <c r="F29" s="55">
        <v>234077528.02606305</v>
      </c>
      <c r="G29" s="55">
        <v>249080050.389745</v>
      </c>
      <c r="H29" s="55">
        <v>240084992.25748119</v>
      </c>
      <c r="I29" s="55">
        <v>248866986.06338203</v>
      </c>
      <c r="J29" s="55">
        <v>280226509.71131754</v>
      </c>
      <c r="K29" s="55">
        <v>299698990.19999999</v>
      </c>
      <c r="L29" s="55">
        <v>314217092</v>
      </c>
      <c r="M29" s="55">
        <v>342488535.80000001</v>
      </c>
      <c r="N29" s="57">
        <v>418801292.98000002</v>
      </c>
      <c r="O29" s="55">
        <v>499328635.58999997</v>
      </c>
      <c r="P29" s="55">
        <v>639698722</v>
      </c>
      <c r="Q29" s="55">
        <v>842869535.00999999</v>
      </c>
      <c r="R29" s="55">
        <v>617202049.00999999</v>
      </c>
      <c r="S29" s="55">
        <v>645370224.6500001</v>
      </c>
      <c r="T29" s="55">
        <v>708250003.42999995</v>
      </c>
      <c r="U29" s="55">
        <v>574532535</v>
      </c>
      <c r="V29" s="55">
        <v>571892877.29999995</v>
      </c>
      <c r="W29" s="55">
        <v>601187969.04999995</v>
      </c>
      <c r="X29" s="55">
        <v>602188694.89387512</v>
      </c>
      <c r="Y29" s="55">
        <v>608525562</v>
      </c>
      <c r="Z29" s="55">
        <v>635356817.83000004</v>
      </c>
      <c r="AA29" s="55">
        <v>684467623</v>
      </c>
      <c r="AB29" s="55">
        <v>719223317</v>
      </c>
      <c r="AC29" s="55">
        <v>714835118</v>
      </c>
      <c r="AD29" s="55">
        <v>773575600</v>
      </c>
      <c r="AE29" s="55">
        <v>836339685</v>
      </c>
      <c r="AF29" s="55">
        <v>734877336</v>
      </c>
      <c r="AG29" s="55">
        <v>776351786</v>
      </c>
      <c r="AH29" s="55">
        <v>761132426</v>
      </c>
      <c r="AI29" s="55">
        <v>778916811</v>
      </c>
      <c r="AJ29" s="55">
        <v>861067613</v>
      </c>
      <c r="AK29" s="55">
        <v>525204357</v>
      </c>
      <c r="AL29" s="55">
        <v>1003470890</v>
      </c>
      <c r="AM29" s="55">
        <v>638805022.1555146</v>
      </c>
      <c r="AN29" s="55">
        <v>1074463888.7227492</v>
      </c>
      <c r="AO29" s="55">
        <v>810566239</v>
      </c>
      <c r="AP29" s="55">
        <v>1272374752</v>
      </c>
      <c r="AQ29" s="55">
        <v>1224750661</v>
      </c>
    </row>
    <row r="30" spans="2:43" x14ac:dyDescent="0.3">
      <c r="B30" s="51" t="s">
        <v>211</v>
      </c>
      <c r="C30" s="52">
        <v>6.1961938359896711E-2</v>
      </c>
      <c r="D30" s="52">
        <v>7.3088619294754201E-2</v>
      </c>
      <c r="E30" s="52">
        <v>7.9857316293332994E-2</v>
      </c>
      <c r="F30" s="52">
        <v>8.2747741487087689E-2</v>
      </c>
      <c r="G30" s="52">
        <v>8.3654060878066858E-2</v>
      </c>
      <c r="H30" s="52">
        <v>7.5116015100557251E-2</v>
      </c>
      <c r="I30" s="52">
        <v>7.2266769210711249E-2</v>
      </c>
      <c r="J30" s="52">
        <v>7.5167002426781093E-2</v>
      </c>
      <c r="K30" s="52">
        <f>K29/K28</f>
        <v>7.457087573026891E-2</v>
      </c>
      <c r="L30" s="52">
        <f t="shared" ref="L30:M30" si="4">L29/L28</f>
        <v>7.3097931698664617E-2</v>
      </c>
      <c r="M30" s="52">
        <f t="shared" si="4"/>
        <v>7.2870367010575449E-2</v>
      </c>
      <c r="N30" s="52">
        <v>8.4619918778600839E-2</v>
      </c>
      <c r="O30" s="52">
        <f>O29/O28</f>
        <v>9.8134773296081224E-2</v>
      </c>
      <c r="P30" s="52">
        <f t="shared" ref="P30:Q30" si="5">P29/P28</f>
        <v>0.1263836949510905</v>
      </c>
      <c r="Q30" s="52">
        <f t="shared" si="5"/>
        <v>0.15113797153260117</v>
      </c>
      <c r="R30" s="52">
        <f>IFERROR(R29/R28,0)</f>
        <v>0.10889075360513614</v>
      </c>
      <c r="S30" s="52">
        <f>IFERROR(S29/S28,0)</f>
        <v>0.11744656272537128</v>
      </c>
      <c r="T30" s="52">
        <f>IFERROR(T29/T28,0)</f>
        <v>0.13242288678308994</v>
      </c>
      <c r="U30" s="52">
        <v>0.12192241337399196</v>
      </c>
      <c r="V30" s="52">
        <v>0.1215813982044805</v>
      </c>
      <c r="W30" s="52">
        <v>0.12191110932173997</v>
      </c>
      <c r="X30" s="52">
        <v>0.11839605300649388</v>
      </c>
      <c r="Y30" s="52">
        <v>0.13224772332089921</v>
      </c>
      <c r="Z30" s="52">
        <v>0.12921160065778939</v>
      </c>
      <c r="AA30" s="52">
        <v>0.12790530549183357</v>
      </c>
      <c r="AB30" s="52">
        <v>0.12453188601674563</v>
      </c>
      <c r="AC30" s="52">
        <v>0.11694176269164212</v>
      </c>
      <c r="AD30" s="52">
        <v>0.11460714978407592</v>
      </c>
      <c r="AE30" s="52">
        <v>0.11746930393895898</v>
      </c>
      <c r="AF30" s="52">
        <v>9.6742923335149278E-2</v>
      </c>
      <c r="AG30" s="52">
        <v>0.10070982450828271</v>
      </c>
      <c r="AH30" s="52">
        <v>9.2936718395484466E-2</v>
      </c>
      <c r="AI30" s="52">
        <v>8.6056504478981152E-2</v>
      </c>
      <c r="AJ30" s="52">
        <v>8.9427925547275897E-2</v>
      </c>
      <c r="AK30" s="52">
        <v>5.2630982251959169E-2</v>
      </c>
      <c r="AL30" s="52">
        <v>9.5593102824636567E-2</v>
      </c>
      <c r="AM30" s="52">
        <v>8.9252266197238139E-2</v>
      </c>
      <c r="AN30" s="52">
        <v>9.6559773279685124E-2</v>
      </c>
      <c r="AO30" s="52">
        <v>6.7846095691776812E-2</v>
      </c>
      <c r="AP30" s="52">
        <v>9.8678424878840765E-2</v>
      </c>
      <c r="AQ30" s="52">
        <v>9.9712741656036608E-2</v>
      </c>
    </row>
    <row r="31" spans="2:43" x14ac:dyDescent="0.3">
      <c r="B31" s="53" t="s">
        <v>207</v>
      </c>
      <c r="C31" s="50">
        <v>1359007520.4300001</v>
      </c>
      <c r="D31" s="50">
        <v>1297590781.98</v>
      </c>
      <c r="E31" s="50">
        <v>1349809306.7700002</v>
      </c>
      <c r="F31" s="50">
        <v>1272953552.1900001</v>
      </c>
      <c r="G31" s="50">
        <v>1331562450.04</v>
      </c>
      <c r="H31" s="50">
        <v>1211603219.486268</v>
      </c>
      <c r="I31" s="50">
        <v>1233717244.9800003</v>
      </c>
      <c r="J31" s="50">
        <v>1288723322.1699998</v>
      </c>
      <c r="K31" s="50">
        <v>1262076452</v>
      </c>
      <c r="L31" s="50">
        <v>1455170423</v>
      </c>
      <c r="M31" s="50">
        <v>1235255272</v>
      </c>
      <c r="N31" s="58">
        <v>1236125694</v>
      </c>
      <c r="O31" s="50">
        <v>437599218</v>
      </c>
      <c r="P31" s="50">
        <v>1280442657</v>
      </c>
      <c r="Q31" s="50">
        <v>1237655156</v>
      </c>
      <c r="R31" s="50">
        <v>1458918083</v>
      </c>
      <c r="S31" s="50">
        <v>1558510513</v>
      </c>
      <c r="T31" s="50">
        <v>1548519777</v>
      </c>
      <c r="U31" s="55">
        <v>1590201053</v>
      </c>
      <c r="V31" s="55">
        <v>2090646243</v>
      </c>
      <c r="W31" s="55">
        <v>2260747940</v>
      </c>
      <c r="X31" s="55">
        <v>2246832177.372333</v>
      </c>
      <c r="Y31" s="55">
        <v>2074910289</v>
      </c>
      <c r="Z31" s="55">
        <v>2009433271.4499998</v>
      </c>
      <c r="AA31" s="55">
        <v>1943270930</v>
      </c>
      <c r="AB31" s="55">
        <v>1939299858</v>
      </c>
      <c r="AC31" s="55">
        <v>2098073408</v>
      </c>
      <c r="AD31" s="55">
        <v>2187836667</v>
      </c>
      <c r="AE31" s="55">
        <v>2017620725</v>
      </c>
      <c r="AF31" s="55">
        <v>2258554647</v>
      </c>
      <c r="AG31" s="55">
        <v>1535298653</v>
      </c>
      <c r="AH31" s="55">
        <v>1840961919</v>
      </c>
      <c r="AI31" s="55">
        <v>2702960554</v>
      </c>
      <c r="AJ31" s="55">
        <v>2895185409</v>
      </c>
      <c r="AK31" s="55">
        <v>3034280840</v>
      </c>
      <c r="AL31" s="55">
        <v>3685494081</v>
      </c>
      <c r="AM31" s="55">
        <v>3992322405.0366001</v>
      </c>
      <c r="AN31" s="55">
        <v>4137914355.1331</v>
      </c>
      <c r="AO31" s="55">
        <v>4193887470</v>
      </c>
      <c r="AP31" s="55">
        <v>4390399718</v>
      </c>
      <c r="AQ31" s="55">
        <v>4435381595</v>
      </c>
    </row>
    <row r="32" spans="2:43" x14ac:dyDescent="0.3">
      <c r="B32" s="32" t="s">
        <v>208</v>
      </c>
      <c r="C32" s="50">
        <v>122421450.48999999</v>
      </c>
      <c r="D32" s="50">
        <v>105054533.97</v>
      </c>
      <c r="E32" s="50">
        <v>167670759.72999999</v>
      </c>
      <c r="F32" s="50">
        <v>168985851.08000001</v>
      </c>
      <c r="G32" s="50">
        <v>287132606.87003696</v>
      </c>
      <c r="H32" s="50">
        <v>341777145.44999999</v>
      </c>
      <c r="I32" s="50">
        <v>340330390.75</v>
      </c>
      <c r="J32" s="50">
        <v>328925091.11000001</v>
      </c>
      <c r="K32" s="50">
        <v>413329275</v>
      </c>
      <c r="L32" s="50">
        <v>485099225</v>
      </c>
      <c r="M32" s="50">
        <v>406226334</v>
      </c>
      <c r="N32" s="50">
        <v>405447613</v>
      </c>
      <c r="O32" s="50">
        <v>174736547</v>
      </c>
      <c r="P32" s="50">
        <v>563342249</v>
      </c>
      <c r="Q32" s="50">
        <v>651077773</v>
      </c>
      <c r="R32" s="50">
        <v>698267531</v>
      </c>
      <c r="S32" s="50">
        <v>659487716</v>
      </c>
      <c r="T32" s="50">
        <v>698206507</v>
      </c>
      <c r="U32" s="55">
        <v>751814953</v>
      </c>
      <c r="V32" s="55">
        <v>725813473</v>
      </c>
      <c r="W32" s="55">
        <v>730738138</v>
      </c>
      <c r="X32" s="55">
        <v>710274477.9913274</v>
      </c>
      <c r="Y32" s="55">
        <v>634350882</v>
      </c>
      <c r="Z32" s="55">
        <v>615962841.30999994</v>
      </c>
      <c r="AA32" s="55">
        <v>573648164</v>
      </c>
      <c r="AB32" s="55">
        <v>555957506</v>
      </c>
      <c r="AC32" s="55">
        <v>552355759</v>
      </c>
      <c r="AD32" s="55">
        <v>575634362</v>
      </c>
      <c r="AE32" s="55">
        <v>648119633</v>
      </c>
      <c r="AF32" s="55">
        <v>590061071</v>
      </c>
      <c r="AG32" s="55">
        <v>74782070</v>
      </c>
      <c r="AH32" s="55">
        <v>83828743</v>
      </c>
      <c r="AI32" s="55">
        <v>158650604</v>
      </c>
      <c r="AJ32" s="55">
        <v>161637302</v>
      </c>
      <c r="AK32" s="55">
        <v>185890326</v>
      </c>
      <c r="AL32" s="55">
        <v>203659689</v>
      </c>
      <c r="AM32" s="55">
        <v>230454696.11849999</v>
      </c>
      <c r="AN32" s="55">
        <v>312607307.20134312</v>
      </c>
      <c r="AO32" s="55">
        <v>326117104</v>
      </c>
      <c r="AP32" s="55">
        <v>409777380</v>
      </c>
      <c r="AQ32" s="55">
        <v>442854488</v>
      </c>
    </row>
    <row r="33" spans="2:43" ht="14" thickBot="1" x14ac:dyDescent="0.35">
      <c r="B33" s="41" t="s">
        <v>212</v>
      </c>
      <c r="C33" s="59">
        <v>9.0081510697795797E-2</v>
      </c>
      <c r="D33" s="59">
        <v>8.0961220924902669E-2</v>
      </c>
      <c r="E33" s="59">
        <v>0.1242181090981099</v>
      </c>
      <c r="F33" s="59">
        <v>0.13275099534407625</v>
      </c>
      <c r="G33" s="59">
        <v>0.21563585460179621</v>
      </c>
      <c r="H33" s="59">
        <v>0.28208669303050954</v>
      </c>
      <c r="I33" s="59">
        <v>0.27585769116449133</v>
      </c>
      <c r="J33" s="59">
        <v>0.25523328820971736</v>
      </c>
      <c r="K33" s="59">
        <v>0.32749939541697431</v>
      </c>
      <c r="L33" s="59">
        <v>0.33336248272550273</v>
      </c>
      <c r="M33" s="59">
        <v>0.32886023092399319</v>
      </c>
      <c r="N33" s="59">
        <f>N32/N31</f>
        <v>0.32799869379626373</v>
      </c>
      <c r="O33" s="52">
        <f>O32/O31</f>
        <v>0.39930726521545107</v>
      </c>
      <c r="P33" s="52">
        <f>P32/P31</f>
        <v>0.43995898287228025</v>
      </c>
      <c r="Q33" s="52">
        <f>Q32/Q31</f>
        <v>0.52605749658429091</v>
      </c>
      <c r="R33" s="52">
        <f>IFERROR(R32/R31,0)</f>
        <v>0.47862010837794244</v>
      </c>
      <c r="S33" s="52">
        <f>IFERROR(S32/S31,0)</f>
        <v>0.42315256169208787</v>
      </c>
      <c r="T33" s="52">
        <f>IFERROR(T32/T31,0)</f>
        <v>0.45088639962523386</v>
      </c>
      <c r="U33" s="52">
        <v>0.47277981081804754</v>
      </c>
      <c r="V33" s="52">
        <v>0.34717182566405136</v>
      </c>
      <c r="W33" s="52">
        <v>0.32322848782513985</v>
      </c>
      <c r="X33" s="52">
        <v>0.31612262150437614</v>
      </c>
      <c r="Y33" s="52">
        <v>0.30572448619247267</v>
      </c>
      <c r="Z33" s="52">
        <v>0.30653560387477974</v>
      </c>
      <c r="AA33" s="52">
        <v>0.2951972136998931</v>
      </c>
      <c r="AB33" s="52">
        <v>0.28667949605965476</v>
      </c>
      <c r="AC33" s="52">
        <v>0.26326808056088757</v>
      </c>
      <c r="AD33" s="52">
        <v>0.26310664350886848</v>
      </c>
      <c r="AE33" s="52">
        <v>0.32122966669070074</v>
      </c>
      <c r="AF33" s="52">
        <v>0.26125605230928023</v>
      </c>
      <c r="AG33" s="52">
        <v>4.8708484081500719E-2</v>
      </c>
      <c r="AH33" s="52">
        <v>4.553529442126391E-2</v>
      </c>
      <c r="AI33" s="52">
        <v>5.869512367289989E-2</v>
      </c>
      <c r="AJ33" s="52">
        <v>5.5829689351684628E-2</v>
      </c>
      <c r="AK33" s="52">
        <v>6.126338852668628E-2</v>
      </c>
      <c r="AL33" s="52">
        <v>5.5259806290270906E-2</v>
      </c>
      <c r="AM33" s="52">
        <v>5.7724470305245121E-2</v>
      </c>
      <c r="AN33" s="52">
        <v>7.5547070425358714E-2</v>
      </c>
      <c r="AO33" s="52">
        <v>7.7760098794448576E-2</v>
      </c>
      <c r="AP33" s="52">
        <v>9.3334868422110265E-2</v>
      </c>
      <c r="AQ33" s="52">
        <v>9.9845859598468215E-2</v>
      </c>
    </row>
    <row r="34" spans="2:43" ht="27.5" thickBot="1" x14ac:dyDescent="0.35">
      <c r="B34" s="23" t="s">
        <v>213</v>
      </c>
      <c r="C34" s="24">
        <v>31451319349.627071</v>
      </c>
      <c r="D34" s="24">
        <v>30407150996.957481</v>
      </c>
      <c r="E34" s="24">
        <v>29632668306.322304</v>
      </c>
      <c r="F34" s="24">
        <v>28378590762.247875</v>
      </c>
      <c r="G34" s="24">
        <v>27873140722.650795</v>
      </c>
      <c r="H34" s="24">
        <v>27808566324.005428</v>
      </c>
      <c r="I34" s="24">
        <v>29223680291.106594</v>
      </c>
      <c r="J34" s="24">
        <v>30369574247.831333</v>
      </c>
      <c r="K34" s="24">
        <v>30172456485.270004</v>
      </c>
      <c r="L34" s="24">
        <v>31711729710.120003</v>
      </c>
      <c r="M34" s="24">
        <v>36187210864.519394</v>
      </c>
      <c r="N34" s="24">
        <f t="shared" ref="N34:P35" si="6">N19+N22+N25+N28+N31</f>
        <v>36544519457.779999</v>
      </c>
      <c r="O34" s="24">
        <f t="shared" si="6"/>
        <v>38130093317.020004</v>
      </c>
      <c r="P34" s="24">
        <f t="shared" si="6"/>
        <v>40371606316</v>
      </c>
      <c r="Q34" s="24">
        <f t="shared" ref="Q34:S35" si="7">Q19+Q22+Q25+Q28+Q31</f>
        <v>41213173260.419998</v>
      </c>
      <c r="R34" s="24">
        <f t="shared" si="7"/>
        <v>44002532706.709999</v>
      </c>
      <c r="S34" s="24">
        <f t="shared" si="7"/>
        <v>48598007265.060005</v>
      </c>
      <c r="T34" s="24">
        <f t="shared" ref="T34" si="8">T19+T22+T25+T28+T31</f>
        <v>46895426368.259995</v>
      </c>
      <c r="U34" s="24">
        <v>47985942282.609993</v>
      </c>
      <c r="V34" s="24">
        <v>51353841130.419998</v>
      </c>
      <c r="W34" s="24">
        <v>53312084412.469986</v>
      </c>
      <c r="X34" s="24">
        <v>59675923164.488579</v>
      </c>
      <c r="Y34" s="24">
        <v>54349160015.630005</v>
      </c>
      <c r="Z34" s="24">
        <v>53199245967.860016</v>
      </c>
      <c r="AA34" s="24">
        <v>53453772754.099998</v>
      </c>
      <c r="AB34" s="24">
        <v>54131100132.759995</v>
      </c>
      <c r="AC34" s="24">
        <v>45857704377.550003</v>
      </c>
      <c r="AD34" s="24">
        <v>50016799024.049995</v>
      </c>
      <c r="AE34" s="24">
        <v>65655823047.323166</v>
      </c>
      <c r="AF34" s="24">
        <v>66267773350.5</v>
      </c>
      <c r="AG34" s="24">
        <v>73719743921.01001</v>
      </c>
      <c r="AH34" s="24">
        <v>79009951062.949997</v>
      </c>
      <c r="AI34" s="24">
        <v>82687293746.959991</v>
      </c>
      <c r="AJ34" s="24">
        <v>85134016146.480011</v>
      </c>
      <c r="AK34" s="24">
        <v>70307302458.950012</v>
      </c>
      <c r="AL34" s="24">
        <v>95311900829.339996</v>
      </c>
      <c r="AM34" s="24">
        <v>95989140581.644913</v>
      </c>
      <c r="AN34" s="24">
        <v>100864855031.88223</v>
      </c>
      <c r="AO34" s="24">
        <v>115567402192.02002</v>
      </c>
      <c r="AP34" s="24">
        <v>123908500358.86603</v>
      </c>
      <c r="AQ34" s="24">
        <v>117210853975.06</v>
      </c>
    </row>
    <row r="35" spans="2:43" ht="14" thickBot="1" x14ac:dyDescent="0.35">
      <c r="B35" s="60" t="s">
        <v>208</v>
      </c>
      <c r="C35" s="61">
        <v>2242960583.5207772</v>
      </c>
      <c r="D35" s="61">
        <v>2263275473.6237435</v>
      </c>
      <c r="E35" s="61">
        <v>1964294592.7871454</v>
      </c>
      <c r="F35" s="61">
        <v>2100554403.7829146</v>
      </c>
      <c r="G35" s="61">
        <v>2319755519.0124712</v>
      </c>
      <c r="H35" s="61">
        <v>2414148451.006897</v>
      </c>
      <c r="I35" s="61">
        <v>2480420318.0931125</v>
      </c>
      <c r="J35" s="61">
        <v>2666124104.5752535</v>
      </c>
      <c r="K35" s="61">
        <f>K20+K23+K26+K29+K32</f>
        <v>3121700419.1399999</v>
      </c>
      <c r="L35" s="61">
        <f t="shared" ref="L35:M35" si="9">L20+L23+L26+L29+L32</f>
        <v>3277643668.3900003</v>
      </c>
      <c r="M35" s="61">
        <f t="shared" si="9"/>
        <v>3576875885.3521004</v>
      </c>
      <c r="N35" s="61">
        <f t="shared" si="6"/>
        <v>3762317834.9279504</v>
      </c>
      <c r="O35" s="61">
        <f t="shared" si="6"/>
        <v>3061808130.9800005</v>
      </c>
      <c r="P35" s="61">
        <f t="shared" si="6"/>
        <v>4080576702</v>
      </c>
      <c r="Q35" s="61">
        <f t="shared" si="7"/>
        <v>4298078933.79</v>
      </c>
      <c r="R35" s="61">
        <f t="shared" si="7"/>
        <v>4405325054.0199995</v>
      </c>
      <c r="S35" s="61">
        <f t="shared" si="7"/>
        <v>4778643384.2600002</v>
      </c>
      <c r="T35" s="61">
        <f t="shared" ref="T35" si="10">T20+T23+T26+T29+T32</f>
        <v>5133221437.7700005</v>
      </c>
      <c r="U35" s="61">
        <v>5294895023.4799995</v>
      </c>
      <c r="V35" s="61">
        <v>5310266097.1999998</v>
      </c>
      <c r="W35" s="61">
        <v>5314817885.2000008</v>
      </c>
      <c r="X35" s="61">
        <v>5062770212.1284428</v>
      </c>
      <c r="Y35" s="61">
        <v>4347966481.1099997</v>
      </c>
      <c r="Z35" s="61">
        <v>4085884247.0300012</v>
      </c>
      <c r="AA35" s="61">
        <v>4059718130.9699993</v>
      </c>
      <c r="AB35" s="61">
        <v>4023389169.2900004</v>
      </c>
      <c r="AC35" s="61">
        <v>3420569623.6200004</v>
      </c>
      <c r="AD35" s="61">
        <v>3541897731.4999995</v>
      </c>
      <c r="AE35" s="61">
        <v>4070692917.237236</v>
      </c>
      <c r="AF35" s="61">
        <v>3871939918.0000005</v>
      </c>
      <c r="AG35" s="61">
        <v>3689078177.4899988</v>
      </c>
      <c r="AH35" s="61">
        <v>3798073811.5</v>
      </c>
      <c r="AI35" s="61">
        <v>3803359312.9400001</v>
      </c>
      <c r="AJ35" s="61">
        <v>3849465907.3400002</v>
      </c>
      <c r="AK35" s="61">
        <v>3711591649.7700005</v>
      </c>
      <c r="AL35" s="61">
        <v>4261501683.9400005</v>
      </c>
      <c r="AM35" s="61">
        <v>4222715217.0424299</v>
      </c>
      <c r="AN35" s="61">
        <v>4614996674.5104837</v>
      </c>
      <c r="AO35" s="61">
        <v>4635707990.79</v>
      </c>
      <c r="AP35" s="61">
        <v>4813136651.7071218</v>
      </c>
      <c r="AQ35" s="61">
        <v>4855599787.4300003</v>
      </c>
    </row>
    <row r="36" spans="2:43" ht="14" thickBot="1" x14ac:dyDescent="0.35">
      <c r="B36" s="23" t="s">
        <v>214</v>
      </c>
      <c r="C36" s="62">
        <v>29208358766.106293</v>
      </c>
      <c r="D36" s="62">
        <v>28143875523.333736</v>
      </c>
      <c r="E36" s="62">
        <v>27668373713.53516</v>
      </c>
      <c r="F36" s="62">
        <v>26278036358.464962</v>
      </c>
      <c r="G36" s="62">
        <v>25553385203.638325</v>
      </c>
      <c r="H36" s="62">
        <v>25394417872.998531</v>
      </c>
      <c r="I36" s="62">
        <v>26743259973.013481</v>
      </c>
      <c r="J36" s="62">
        <v>27703450143.256081</v>
      </c>
      <c r="K36" s="62">
        <f>K34-K35</f>
        <v>27050756066.130005</v>
      </c>
      <c r="L36" s="62">
        <f t="shared" ref="L36:M36" si="11">L34-L35</f>
        <v>28434086041.730003</v>
      </c>
      <c r="M36" s="62">
        <f t="shared" si="11"/>
        <v>32610334979.167294</v>
      </c>
      <c r="N36" s="62">
        <f t="shared" ref="N36:S36" si="12">N34-N35</f>
        <v>32782201622.852047</v>
      </c>
      <c r="O36" s="62">
        <f t="shared" si="12"/>
        <v>35068285186.040001</v>
      </c>
      <c r="P36" s="62">
        <f t="shared" si="12"/>
        <v>36291029614</v>
      </c>
      <c r="Q36" s="62">
        <f t="shared" si="12"/>
        <v>36915094326.629997</v>
      </c>
      <c r="R36" s="62">
        <f t="shared" si="12"/>
        <v>39597207652.690002</v>
      </c>
      <c r="S36" s="62">
        <f t="shared" si="12"/>
        <v>43819363880.800003</v>
      </c>
      <c r="T36" s="62">
        <f t="shared" ref="T36" si="13">T34-T35</f>
        <v>41762204930.48999</v>
      </c>
      <c r="U36" s="62">
        <v>42691047259.12999</v>
      </c>
      <c r="V36" s="62">
        <v>46043575033.220001</v>
      </c>
      <c r="W36" s="62">
        <v>47997266527.269989</v>
      </c>
      <c r="X36" s="62">
        <v>54613152952.360138</v>
      </c>
      <c r="Y36" s="62">
        <v>50001193534.520004</v>
      </c>
      <c r="Z36" s="62">
        <v>49113361720.830017</v>
      </c>
      <c r="AA36" s="62">
        <v>49394054623.129997</v>
      </c>
      <c r="AB36" s="62">
        <v>50107710963.469994</v>
      </c>
      <c r="AC36" s="62">
        <v>42437134753.93</v>
      </c>
      <c r="AD36" s="62">
        <v>46474901292.549995</v>
      </c>
      <c r="AE36" s="62">
        <v>61585130130.08593</v>
      </c>
      <c r="AF36" s="62">
        <v>62395833432.5</v>
      </c>
      <c r="AG36" s="62">
        <v>70030665743.520004</v>
      </c>
      <c r="AH36" s="62">
        <v>75211877251.449997</v>
      </c>
      <c r="AI36" s="62">
        <v>78883934434.019989</v>
      </c>
      <c r="AJ36" s="62">
        <v>81284550239.140015</v>
      </c>
      <c r="AK36" s="62">
        <v>66595710809.180008</v>
      </c>
      <c r="AL36" s="62">
        <v>91050399145.399994</v>
      </c>
      <c r="AM36" s="62">
        <v>91766425364.602478</v>
      </c>
      <c r="AN36" s="62">
        <v>96249858357.37175</v>
      </c>
      <c r="AO36" s="62">
        <v>110931694201.23003</v>
      </c>
      <c r="AP36" s="62">
        <v>119095363707.15891</v>
      </c>
      <c r="AQ36" s="62">
        <v>112355254187.63</v>
      </c>
    </row>
    <row r="37" spans="2:43" ht="27.5" thickBot="1" x14ac:dyDescent="0.35">
      <c r="B37" s="23" t="s">
        <v>215</v>
      </c>
      <c r="C37" s="63">
        <v>7.1315309815369418E-2</v>
      </c>
      <c r="D37" s="63">
        <v>7.443234237400953E-2</v>
      </c>
      <c r="E37" s="63">
        <v>6.6288144303496666E-2</v>
      </c>
      <c r="F37" s="63">
        <v>7.4018982175016554E-2</v>
      </c>
      <c r="G37" s="63">
        <v>8.3225480117041423E-2</v>
      </c>
      <c r="H37" s="63">
        <v>8.6813121643128752E-2</v>
      </c>
      <c r="I37" s="63">
        <v>8.4877310096384648E-2</v>
      </c>
      <c r="J37" s="63">
        <v>8.7789314490164097E-2</v>
      </c>
      <c r="K37" s="63">
        <f>K35/K34</f>
        <v>0.1034619246418996</v>
      </c>
      <c r="L37" s="63">
        <f t="shared" ref="L37:M37" si="14">L35/L34</f>
        <v>0.10335745474470359</v>
      </c>
      <c r="M37" s="63">
        <f t="shared" si="14"/>
        <v>9.8843646688977979E-2</v>
      </c>
      <c r="N37" s="63">
        <f t="shared" ref="N37:S37" si="15">N35/N34</f>
        <v>0.10295162970399893</v>
      </c>
      <c r="O37" s="63">
        <f t="shared" si="15"/>
        <v>8.0298993908134789E-2</v>
      </c>
      <c r="P37" s="63">
        <f t="shared" si="15"/>
        <v>0.10107541102180008</v>
      </c>
      <c r="Q37" s="63">
        <f t="shared" si="15"/>
        <v>0.10428895893628645</v>
      </c>
      <c r="R37" s="63">
        <f t="shared" si="15"/>
        <v>0.10011526116877872</v>
      </c>
      <c r="S37" s="63">
        <f t="shared" si="15"/>
        <v>9.8330027365044884E-2</v>
      </c>
      <c r="T37" s="63">
        <f t="shared" ref="T37" si="16">T35/T34</f>
        <v>0.10946102499335189</v>
      </c>
      <c r="U37" s="63">
        <v>0.11034262893695136</v>
      </c>
      <c r="V37" s="63">
        <v>0.10340543142067725</v>
      </c>
      <c r="W37" s="63">
        <v>9.9692554582556075E-2</v>
      </c>
      <c r="X37" s="63">
        <v>8.4837735952129373E-2</v>
      </c>
      <c r="Y37" s="63">
        <v>8.0000619694206673E-2</v>
      </c>
      <c r="Z37" s="63">
        <v>7.6803424046620175E-2</v>
      </c>
      <c r="AA37" s="63">
        <v>7.5948205744909028E-2</v>
      </c>
      <c r="AB37" s="63">
        <v>7.4326757805076568E-2</v>
      </c>
      <c r="AC37" s="63">
        <v>7.4590947585561368E-2</v>
      </c>
      <c r="AD37" s="63">
        <v>7.0814162453637211E-2</v>
      </c>
      <c r="AE37" s="63">
        <v>6.2000485688880586E-2</v>
      </c>
      <c r="AF37" s="63">
        <v>5.8428701044785987E-2</v>
      </c>
      <c r="AG37" s="63">
        <v>5.0041928814115393E-2</v>
      </c>
      <c r="AH37" s="63">
        <v>4.8070828552645752E-2</v>
      </c>
      <c r="AI37" s="63">
        <v>4.599690158658544E-2</v>
      </c>
      <c r="AJ37" s="63">
        <v>4.521654306448647E-2</v>
      </c>
      <c r="AK37" s="63">
        <v>5.2790983581500223E-2</v>
      </c>
      <c r="AL37" s="63">
        <v>4.4711118410809998E-2</v>
      </c>
      <c r="AM37" s="63">
        <v>4.3991593126628113E-2</v>
      </c>
      <c r="AN37" s="63">
        <v>4.5754258736125042E-2</v>
      </c>
      <c r="AO37" s="63">
        <v>4.0112591464914818E-2</v>
      </c>
      <c r="AP37" s="63">
        <v>3.8844281367034779E-2</v>
      </c>
      <c r="AQ37" s="63">
        <v>4.142619580660311E-2</v>
      </c>
    </row>
    <row r="39" spans="2:43" x14ac:dyDescent="0.3">
      <c r="R39" s="64"/>
      <c r="S39" s="64"/>
      <c r="T39" s="64"/>
    </row>
    <row r="40" spans="2:43" x14ac:dyDescent="0.3">
      <c r="R40" s="65"/>
      <c r="S40" s="65"/>
      <c r="T40" s="65"/>
    </row>
    <row r="41" spans="2:43" ht="14" thickBot="1" x14ac:dyDescent="0.35">
      <c r="B41" s="25" t="s">
        <v>216</v>
      </c>
    </row>
    <row r="42" spans="2:43" ht="14" thickBot="1" x14ac:dyDescent="0.35">
      <c r="B42" s="4"/>
      <c r="C42" s="19" t="s">
        <v>19</v>
      </c>
      <c r="D42" s="19" t="s">
        <v>20</v>
      </c>
      <c r="E42" s="19" t="s">
        <v>51</v>
      </c>
      <c r="F42" s="19" t="s">
        <v>52</v>
      </c>
      <c r="G42" s="19" t="s">
        <v>53</v>
      </c>
      <c r="H42" s="19" t="s">
        <v>54</v>
      </c>
      <c r="I42" s="19" t="s">
        <v>55</v>
      </c>
      <c r="J42" s="19" t="s">
        <v>56</v>
      </c>
      <c r="K42" s="19" t="s">
        <v>27</v>
      </c>
      <c r="L42" s="19" t="s">
        <v>28</v>
      </c>
      <c r="M42" s="19" t="s">
        <v>29</v>
      </c>
      <c r="N42" s="19" t="s">
        <v>30</v>
      </c>
      <c r="O42" s="19" t="s">
        <v>31</v>
      </c>
      <c r="P42" s="19" t="s">
        <v>32</v>
      </c>
      <c r="Q42" s="19" t="s">
        <v>33</v>
      </c>
      <c r="R42" s="19" t="s">
        <v>34</v>
      </c>
      <c r="S42" s="31" t="s">
        <v>35</v>
      </c>
      <c r="T42" s="31" t="s">
        <v>36</v>
      </c>
      <c r="U42" s="20" t="s">
        <v>37</v>
      </c>
      <c r="V42" s="20" t="s">
        <v>38</v>
      </c>
      <c r="W42" s="20" t="s">
        <v>39</v>
      </c>
      <c r="X42" s="20" t="s">
        <v>40</v>
      </c>
      <c r="Y42" s="20" t="s">
        <v>41</v>
      </c>
      <c r="Z42" s="20" t="s">
        <v>42</v>
      </c>
      <c r="AA42" s="20" t="s">
        <v>234</v>
      </c>
      <c r="AB42" s="20" t="s">
        <v>235</v>
      </c>
      <c r="AC42" s="20" t="s">
        <v>236</v>
      </c>
      <c r="AD42" s="20" t="s">
        <v>237</v>
      </c>
      <c r="AE42" s="20" t="s">
        <v>238</v>
      </c>
      <c r="AF42" s="20" t="s">
        <v>239</v>
      </c>
      <c r="AG42" s="20" t="s">
        <v>279</v>
      </c>
      <c r="AH42" s="20" t="s">
        <v>280</v>
      </c>
      <c r="AI42" s="20" t="s">
        <v>281</v>
      </c>
      <c r="AJ42" s="20" t="s">
        <v>282</v>
      </c>
      <c r="AK42" s="20" t="s">
        <v>283</v>
      </c>
      <c r="AL42" s="20" t="s">
        <v>284</v>
      </c>
      <c r="AM42" s="20" t="s">
        <v>286</v>
      </c>
      <c r="AN42" s="20" t="s">
        <v>287</v>
      </c>
      <c r="AO42" s="20" t="s">
        <v>288</v>
      </c>
      <c r="AP42" s="20" t="s">
        <v>293</v>
      </c>
      <c r="AQ42" s="20" t="s">
        <v>296</v>
      </c>
    </row>
    <row r="43" spans="2:43" x14ac:dyDescent="0.3">
      <c r="B43" s="21" t="s">
        <v>58</v>
      </c>
      <c r="C43" s="45">
        <v>0.11215522807529577</v>
      </c>
      <c r="D43" s="45">
        <v>8.4511652807014975E-2</v>
      </c>
      <c r="E43" s="45">
        <v>8.9189071092084751E-2</v>
      </c>
      <c r="F43" s="45">
        <v>0.10935702306321139</v>
      </c>
      <c r="G43" s="45">
        <v>0.1402182954520263</v>
      </c>
      <c r="H43" s="45">
        <v>0.13135587980042834</v>
      </c>
      <c r="I43" s="45">
        <v>0.13681782371280299</v>
      </c>
      <c r="J43" s="45">
        <v>0.1478449642409648</v>
      </c>
      <c r="K43" s="45">
        <v>0.17312808952454056</v>
      </c>
      <c r="L43" s="45">
        <v>0.16487228074557908</v>
      </c>
      <c r="M43" s="45">
        <v>0.16650692166989628</v>
      </c>
      <c r="N43" s="45">
        <v>0.12211964320263975</v>
      </c>
      <c r="O43" s="45">
        <v>0.10227718766501004</v>
      </c>
      <c r="P43" s="45">
        <v>0.10213480676289011</v>
      </c>
      <c r="Q43" s="45">
        <v>9.7732349350940162E-2</v>
      </c>
      <c r="R43" s="45">
        <v>9.4433300958375557E-2</v>
      </c>
      <c r="S43" s="45">
        <v>9.896212744845885E-2</v>
      </c>
      <c r="T43" s="45">
        <v>8.7998351597904478E-2</v>
      </c>
      <c r="U43" s="45">
        <v>8.4213205374323752E-2</v>
      </c>
      <c r="V43" s="45">
        <v>8.3698215000394413E-2</v>
      </c>
      <c r="W43" s="45">
        <v>8.7953850691624785E-2</v>
      </c>
      <c r="X43" s="45">
        <v>8.2274334722732878E-2</v>
      </c>
      <c r="Y43" s="45">
        <v>5.2971984129730428E-2</v>
      </c>
      <c r="Z43" s="45">
        <v>6.8853719213602838E-2</v>
      </c>
      <c r="AA43" s="45">
        <v>6.05381470349622E-2</v>
      </c>
      <c r="AB43" s="45">
        <v>6.0822031752171914E-2</v>
      </c>
      <c r="AC43" s="45">
        <v>5.779663212374813E-2</v>
      </c>
      <c r="AD43" s="45">
        <v>4.8794422722815312E-2</v>
      </c>
      <c r="AE43" s="45">
        <v>3.7820976133888684E-2</v>
      </c>
      <c r="AF43" s="45">
        <v>4.7628584990688408E-2</v>
      </c>
      <c r="AG43" s="45">
        <v>4.4272467161648434E-2</v>
      </c>
      <c r="AH43" s="45">
        <v>4.6884160198548297E-2</v>
      </c>
      <c r="AI43" s="45">
        <v>4.0017979299790854E-2</v>
      </c>
      <c r="AJ43" s="45">
        <v>4.0818949590601901E-2</v>
      </c>
      <c r="AK43" s="45">
        <v>6.1396979292614146E-2</v>
      </c>
      <c r="AL43" s="45">
        <v>3.3811650783529608E-2</v>
      </c>
      <c r="AM43" s="45">
        <v>3.8884511571901204E-2</v>
      </c>
      <c r="AN43" s="45">
        <v>2.5254169724771749E-2</v>
      </c>
      <c r="AO43" s="45">
        <v>2.7233714443635443E-2</v>
      </c>
      <c r="AP43" s="45">
        <v>2.2644474796827473E-2</v>
      </c>
      <c r="AQ43" s="45">
        <v>2.7614603324918507E-2</v>
      </c>
    </row>
    <row r="44" spans="2:43" x14ac:dyDescent="0.3">
      <c r="B44" s="21" t="s">
        <v>57</v>
      </c>
      <c r="C44" s="45">
        <v>5.1379451965223394E-2</v>
      </c>
      <c r="D44" s="45">
        <v>5.0109594246812633E-2</v>
      </c>
      <c r="E44" s="45">
        <v>5.0673374588076685E-2</v>
      </c>
      <c r="F44" s="45">
        <v>5.6821232813400402E-2</v>
      </c>
      <c r="G44" s="45">
        <v>5.236408451329768E-2</v>
      </c>
      <c r="H44" s="45">
        <v>5.4444302382538182E-2</v>
      </c>
      <c r="I44" s="45">
        <v>6.2992848816609409E-2</v>
      </c>
      <c r="J44" s="45">
        <v>5.2207686686172664E-2</v>
      </c>
      <c r="K44" s="45">
        <v>9.1649359892177124E-2</v>
      </c>
      <c r="L44" s="45">
        <v>8.787159721295347E-2</v>
      </c>
      <c r="M44" s="45">
        <v>0.10032703870609889</v>
      </c>
      <c r="N44" s="45">
        <v>0.12110824073467699</v>
      </c>
      <c r="O44" s="45">
        <v>6.0518488522619422E-2</v>
      </c>
      <c r="P44" s="45">
        <v>0.11881783861656252</v>
      </c>
      <c r="Q44" s="45">
        <v>0.12367212811914216</v>
      </c>
      <c r="R44" s="45">
        <v>0.1223532672167563</v>
      </c>
      <c r="S44" s="45">
        <v>0.10393130316494495</v>
      </c>
      <c r="T44" s="45">
        <v>0.1231257885089249</v>
      </c>
      <c r="U44" s="45">
        <v>0.12132626751726634</v>
      </c>
      <c r="V44" s="45">
        <v>9.3611389223457422E-2</v>
      </c>
      <c r="W44" s="45">
        <v>8.403192534512556E-2</v>
      </c>
      <c r="X44" s="45">
        <v>6.9207440287748209E-2</v>
      </c>
      <c r="Y44" s="45">
        <v>7.9341176914264219E-2</v>
      </c>
      <c r="Z44" s="45">
        <v>6.8404848583381778E-2</v>
      </c>
      <c r="AA44" s="45">
        <v>6.667988523093385E-2</v>
      </c>
      <c r="AB44" s="45">
        <v>7.6655419592380397E-2</v>
      </c>
      <c r="AC44" s="45">
        <v>6.4284480590610288E-2</v>
      </c>
      <c r="AD44" s="45">
        <v>5.6785539776873041E-2</v>
      </c>
      <c r="AE44" s="45">
        <v>5.7802979144162915E-2</v>
      </c>
      <c r="AF44" s="45">
        <v>5.9311439152996991E-2</v>
      </c>
      <c r="AG44" s="45">
        <v>4.0325689988939963E-2</v>
      </c>
      <c r="AH44" s="45">
        <v>3.2971540702615841E-2</v>
      </c>
      <c r="AI44" s="45">
        <v>3.1020110710521052E-2</v>
      </c>
      <c r="AJ44" s="45">
        <v>2.8479165693996274E-2</v>
      </c>
      <c r="AK44" s="45">
        <v>3.5364628801245676E-2</v>
      </c>
      <c r="AL44" s="45">
        <v>3.2696563365199313E-2</v>
      </c>
      <c r="AM44" s="45">
        <v>3.8941532043107845E-2</v>
      </c>
      <c r="AN44" s="45">
        <v>3.2086076029549451E-2</v>
      </c>
      <c r="AO44" s="45">
        <v>2.8462207838203305E-2</v>
      </c>
      <c r="AP44" s="45">
        <v>2.5497546875148127E-2</v>
      </c>
      <c r="AQ44" s="45">
        <v>3.0731342939700017E-2</v>
      </c>
    </row>
    <row r="45" spans="2:43" x14ac:dyDescent="0.3">
      <c r="B45" s="21" t="s">
        <v>60</v>
      </c>
      <c r="C45" s="45">
        <v>5.4962142311816585E-2</v>
      </c>
      <c r="D45" s="45">
        <v>6.4418760866848279E-2</v>
      </c>
      <c r="E45" s="45">
        <v>6.986380007836121E-2</v>
      </c>
      <c r="F45" s="45">
        <v>6.4694712562854015E-2</v>
      </c>
      <c r="G45" s="45">
        <v>7.7265067897167139E-2</v>
      </c>
      <c r="H45" s="45">
        <v>8.1373184863039752E-2</v>
      </c>
      <c r="I45" s="45">
        <v>7.4639397636804966E-2</v>
      </c>
      <c r="J45" s="45">
        <v>7.5562350032170891E-2</v>
      </c>
      <c r="K45" s="45">
        <v>7.9639976910295354E-2</v>
      </c>
      <c r="L45" s="45">
        <v>8.0271240886445508E-2</v>
      </c>
      <c r="M45" s="45">
        <v>6.650606056352075E-2</v>
      </c>
      <c r="N45" s="45">
        <v>8.19712730963751E-2</v>
      </c>
      <c r="O45" s="45">
        <v>7.4330742883959924E-2</v>
      </c>
      <c r="P45" s="45">
        <v>8.8162459149990574E-2</v>
      </c>
      <c r="Q45" s="45">
        <v>0.10140055490535661</v>
      </c>
      <c r="R45" s="45">
        <v>9.1841413288628757E-2</v>
      </c>
      <c r="S45" s="45">
        <v>9.2557701862236275E-2</v>
      </c>
      <c r="T45" s="45">
        <v>0.11846344814115765</v>
      </c>
      <c r="U45" s="45">
        <v>0.10975390335421706</v>
      </c>
      <c r="V45" s="45">
        <v>0.10125619197887339</v>
      </c>
      <c r="W45" s="45">
        <v>0.10809561042142636</v>
      </c>
      <c r="X45" s="45">
        <v>9.563508192285064E-2</v>
      </c>
      <c r="Y45" s="45">
        <v>0.10337745267003416</v>
      </c>
      <c r="Z45" s="45">
        <v>8.1644387960029804E-2</v>
      </c>
      <c r="AA45" s="45">
        <v>7.8125285586645263E-2</v>
      </c>
      <c r="AB45" s="45">
        <v>8.074686309010666E-2</v>
      </c>
      <c r="AC45" s="45">
        <v>7.5099684399740796E-2</v>
      </c>
      <c r="AD45" s="45">
        <v>7.3728333807391078E-2</v>
      </c>
      <c r="AE45" s="45">
        <v>7.4344432725991477E-2</v>
      </c>
      <c r="AF45" s="45">
        <v>6.6165653072833938E-2</v>
      </c>
      <c r="AG45" s="45">
        <v>6.4264962701506376E-2</v>
      </c>
      <c r="AH45" s="45">
        <v>6.5436528264176966E-2</v>
      </c>
      <c r="AI45" s="45">
        <v>6.8410309843334766E-2</v>
      </c>
      <c r="AJ45" s="45">
        <v>5.5402471873771016E-2</v>
      </c>
      <c r="AK45" s="45">
        <v>6.9944620732438512E-2</v>
      </c>
      <c r="AL45" s="45">
        <v>6.6563702382311407E-2</v>
      </c>
      <c r="AM45" s="45">
        <v>6.4064023290022157E-2</v>
      </c>
      <c r="AN45" s="45">
        <v>7.6421682118570505E-2</v>
      </c>
      <c r="AO45" s="45">
        <v>4.9674166157210708E-2</v>
      </c>
      <c r="AP45" s="45">
        <v>5.8025929345542349E-2</v>
      </c>
      <c r="AQ45" s="45">
        <v>5.6726402871478239E-2</v>
      </c>
    </row>
    <row r="46" spans="2:43" ht="14" thickBot="1" x14ac:dyDescent="0.35">
      <c r="B46" s="66" t="s">
        <v>59</v>
      </c>
      <c r="C46" s="67">
        <v>7.9985313942809499E-2</v>
      </c>
      <c r="D46" s="67">
        <v>0.11554522120395311</v>
      </c>
      <c r="E46" s="67">
        <v>4.383852812765035E-2</v>
      </c>
      <c r="F46" s="67">
        <v>5.8394925748819479E-2</v>
      </c>
      <c r="G46" s="67">
        <v>4.1664532259329222E-2</v>
      </c>
      <c r="H46" s="67">
        <v>6.5255337608040351E-2</v>
      </c>
      <c r="I46" s="67">
        <v>4.8531319957148635E-2</v>
      </c>
      <c r="J46" s="67">
        <v>6.160347784608193E-2</v>
      </c>
      <c r="K46" s="67">
        <v>6.9601412230600762E-2</v>
      </c>
      <c r="L46" s="67">
        <v>7.7937177790307677E-2</v>
      </c>
      <c r="M46" s="67">
        <v>7.314682012875133E-2</v>
      </c>
      <c r="N46" s="67">
        <v>0.10405462371151582</v>
      </c>
      <c r="O46" s="67">
        <v>8.9049470838383923E-2</v>
      </c>
      <c r="P46" s="67">
        <v>0.10377529003371908</v>
      </c>
      <c r="Q46" s="67">
        <v>9.4191364858419988E-2</v>
      </c>
      <c r="R46" s="67">
        <v>9.5875521446497594E-2</v>
      </c>
      <c r="S46" s="67">
        <v>0.10019245223748845</v>
      </c>
      <c r="T46" s="67">
        <v>0.10340817364508247</v>
      </c>
      <c r="U46" s="45">
        <v>0.12457634361144773</v>
      </c>
      <c r="V46" s="45">
        <v>0.1579942912080019</v>
      </c>
      <c r="W46" s="45">
        <v>0.1466909952246008</v>
      </c>
      <c r="X46" s="45">
        <v>0.10944865844397916</v>
      </c>
      <c r="Y46" s="45">
        <v>6.8745284509100418E-2</v>
      </c>
      <c r="Z46" s="45">
        <v>0.10349253946610952</v>
      </c>
      <c r="AA46" s="45">
        <v>0.12945015801417414</v>
      </c>
      <c r="AB46" s="45">
        <v>7.1962797241865162E-2</v>
      </c>
      <c r="AC46" s="45">
        <v>8.3915097091492849E-2</v>
      </c>
      <c r="AD46" s="45">
        <v>7.5752963516606861E-2</v>
      </c>
      <c r="AE46" s="45">
        <v>8.4743833905928767E-2</v>
      </c>
      <c r="AF46" s="45">
        <v>5.3876309668365818E-2</v>
      </c>
      <c r="AG46" s="45">
        <v>4.9639040156932539E-2</v>
      </c>
      <c r="AH46" s="45">
        <v>4.6194286039634234E-2</v>
      </c>
      <c r="AI46" s="45">
        <v>3.5385549309693308E-2</v>
      </c>
      <c r="AJ46" s="45">
        <v>5.6918980541930758E-2</v>
      </c>
      <c r="AK46" s="45">
        <v>5.648823599379349E-2</v>
      </c>
      <c r="AL46" s="45">
        <v>3.5873441435082205E-2</v>
      </c>
      <c r="AM46" s="45">
        <v>2.3868543719413143E-2</v>
      </c>
      <c r="AN46" s="45">
        <v>2.5220922449838808E-2</v>
      </c>
      <c r="AO46" s="45">
        <v>6.4156478221441299E-2</v>
      </c>
      <c r="AP46" s="45">
        <v>5.167083659323899E-2</v>
      </c>
      <c r="AQ46" s="45">
        <v>4.9582211246928916E-2</v>
      </c>
    </row>
    <row r="47" spans="2:43" ht="14" thickBot="1" x14ac:dyDescent="0.35">
      <c r="B47" s="4"/>
      <c r="C47" s="19"/>
      <c r="D47" s="19"/>
      <c r="E47" s="19"/>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c r="AE47" s="19"/>
      <c r="AF47" s="19"/>
      <c r="AG47" s="19"/>
      <c r="AH47" s="19"/>
      <c r="AI47" s="19"/>
      <c r="AJ47" s="19"/>
      <c r="AK47" s="19"/>
      <c r="AL47" s="19"/>
      <c r="AM47" s="19"/>
      <c r="AN47" s="19"/>
      <c r="AO47" s="19"/>
      <c r="AP47" s="19"/>
      <c r="AQ47" s="19"/>
    </row>
    <row r="50" spans="2:43" x14ac:dyDescent="0.3">
      <c r="B50" s="25" t="s">
        <v>190</v>
      </c>
    </row>
    <row r="52" spans="2:43" ht="14" thickBot="1" x14ac:dyDescent="0.35">
      <c r="B52" s="25" t="s">
        <v>217</v>
      </c>
    </row>
    <row r="53" spans="2:43" ht="14" thickBot="1" x14ac:dyDescent="0.35">
      <c r="B53" s="23"/>
      <c r="C53" s="27" t="s">
        <v>19</v>
      </c>
      <c r="D53" s="27" t="s">
        <v>20</v>
      </c>
      <c r="E53" s="27" t="s">
        <v>51</v>
      </c>
      <c r="F53" s="27" t="s">
        <v>52</v>
      </c>
      <c r="G53" s="27" t="s">
        <v>53</v>
      </c>
      <c r="H53" s="27" t="s">
        <v>54</v>
      </c>
      <c r="I53" s="27" t="s">
        <v>55</v>
      </c>
      <c r="J53" s="27" t="s">
        <v>56</v>
      </c>
      <c r="K53" s="27" t="s">
        <v>27</v>
      </c>
      <c r="L53" s="27" t="s">
        <v>28</v>
      </c>
      <c r="M53" s="27" t="s">
        <v>29</v>
      </c>
      <c r="N53" s="27" t="s">
        <v>30</v>
      </c>
      <c r="O53" s="27" t="s">
        <v>31</v>
      </c>
      <c r="P53" s="27" t="s">
        <v>32</v>
      </c>
      <c r="Q53" s="27" t="s">
        <v>33</v>
      </c>
      <c r="R53" s="27" t="s">
        <v>34</v>
      </c>
      <c r="S53" s="31" t="s">
        <v>35</v>
      </c>
      <c r="T53" s="31" t="s">
        <v>36</v>
      </c>
      <c r="U53" s="20" t="s">
        <v>37</v>
      </c>
      <c r="V53" s="20" t="s">
        <v>38</v>
      </c>
      <c r="W53" s="20" t="s">
        <v>39</v>
      </c>
      <c r="X53" s="20" t="s">
        <v>40</v>
      </c>
      <c r="Y53" s="20" t="s">
        <v>41</v>
      </c>
      <c r="Z53" s="20" t="s">
        <v>42</v>
      </c>
      <c r="AA53" s="20" t="s">
        <v>234</v>
      </c>
      <c r="AB53" s="20" t="s">
        <v>235</v>
      </c>
      <c r="AC53" s="20" t="s">
        <v>236</v>
      </c>
      <c r="AD53" s="20" t="s">
        <v>237</v>
      </c>
      <c r="AE53" s="20" t="s">
        <v>238</v>
      </c>
      <c r="AF53" s="20" t="s">
        <v>239</v>
      </c>
      <c r="AG53" s="20" t="s">
        <v>279</v>
      </c>
      <c r="AH53" s="20" t="s">
        <v>280</v>
      </c>
      <c r="AI53" s="20" t="s">
        <v>281</v>
      </c>
      <c r="AJ53" s="20" t="s">
        <v>282</v>
      </c>
      <c r="AK53" s="20" t="s">
        <v>283</v>
      </c>
      <c r="AL53" s="20" t="s">
        <v>284</v>
      </c>
      <c r="AM53" s="20" t="s">
        <v>286</v>
      </c>
      <c r="AN53" s="20" t="s">
        <v>287</v>
      </c>
      <c r="AO53" s="20" t="s">
        <v>288</v>
      </c>
      <c r="AP53" s="20" t="s">
        <v>293</v>
      </c>
      <c r="AQ53" s="20" t="s">
        <v>296</v>
      </c>
    </row>
    <row r="54" spans="2:43" x14ac:dyDescent="0.3">
      <c r="B54" s="32" t="s">
        <v>45</v>
      </c>
      <c r="C54" s="40">
        <v>9.1257375926271991E-2</v>
      </c>
      <c r="D54" s="40">
        <v>8.4937145530232017E-2</v>
      </c>
      <c r="E54" s="40">
        <v>6.9780889864000398E-2</v>
      </c>
      <c r="F54" s="40">
        <v>7.8454238467533494E-2</v>
      </c>
      <c r="G54" s="40">
        <v>0.12043881718739349</v>
      </c>
      <c r="H54" s="40">
        <v>0.11264428885822901</v>
      </c>
      <c r="I54" s="40">
        <v>0.13637109443780968</v>
      </c>
      <c r="J54" s="40">
        <v>0.12223163714642021</v>
      </c>
      <c r="K54" s="40">
        <v>0.14514507353663852</v>
      </c>
      <c r="L54" s="40">
        <v>0.13498206392611239</v>
      </c>
      <c r="M54" s="40">
        <v>0.13653608414751933</v>
      </c>
      <c r="N54" s="40">
        <v>0.13259131006306427</v>
      </c>
      <c r="O54" s="40">
        <v>0.10060332942421524</v>
      </c>
      <c r="P54" s="40">
        <v>0.11571604940510485</v>
      </c>
      <c r="Q54" s="40">
        <v>0.10447544435676875</v>
      </c>
      <c r="R54" s="40">
        <v>9.7393488280605373E-2</v>
      </c>
      <c r="S54" s="40">
        <v>0.11174008361842554</v>
      </c>
      <c r="T54" s="40">
        <v>0.13209265274942641</v>
      </c>
      <c r="U54" s="40">
        <v>0.14050163459522483</v>
      </c>
      <c r="V54" s="40">
        <v>0.12115552904810668</v>
      </c>
      <c r="W54" s="40">
        <v>0.12366968155081569</v>
      </c>
      <c r="X54" s="40">
        <v>0.11061824529815409</v>
      </c>
      <c r="Y54" s="40">
        <v>9.8039319954948814E-2</v>
      </c>
      <c r="Z54" s="40">
        <v>8.0422148504006627E-2</v>
      </c>
      <c r="AA54" s="40">
        <v>8.1833529242414299E-2</v>
      </c>
      <c r="AB54" s="40">
        <v>6.849689472325865E-2</v>
      </c>
      <c r="AC54" s="40">
        <v>6.559481601869549E-2</v>
      </c>
      <c r="AD54" s="40">
        <v>5.6498246133440573E-2</v>
      </c>
      <c r="AE54" s="40">
        <v>5.9899548016177431E-2</v>
      </c>
      <c r="AF54" s="40">
        <v>4.5707992470700495E-2</v>
      </c>
      <c r="AG54" s="40">
        <v>3.5387513896014154E-2</v>
      </c>
      <c r="AH54" s="40">
        <v>2.624934256435997E-2</v>
      </c>
      <c r="AI54" s="40">
        <v>2.2783036290056409E-2</v>
      </c>
      <c r="AJ54" s="40">
        <v>3.5210759458856149E-2</v>
      </c>
      <c r="AK54" s="40">
        <v>0.24494450722060909</v>
      </c>
      <c r="AL54" s="40">
        <v>3.0365994345917396E-2</v>
      </c>
      <c r="AM54" s="40">
        <v>2.2118981468433482E-2</v>
      </c>
      <c r="AN54" s="40">
        <v>2.0962779363221905E-2</v>
      </c>
      <c r="AO54" s="40">
        <v>2.8143695906488471E-2</v>
      </c>
      <c r="AP54" s="40">
        <v>2.1491362242732865E-2</v>
      </c>
      <c r="AQ54" s="40">
        <v>2.4476685156657501E-2</v>
      </c>
    </row>
    <row r="55" spans="2:43" x14ac:dyDescent="0.3">
      <c r="B55" s="32" t="s">
        <v>46</v>
      </c>
      <c r="C55" s="40">
        <v>0.2022913665558673</v>
      </c>
      <c r="D55" s="40">
        <v>0.22299493100161935</v>
      </c>
      <c r="E55" s="40">
        <v>0.27808180204971494</v>
      </c>
      <c r="F55" s="40">
        <v>0.26906082828723599</v>
      </c>
      <c r="G55" s="40">
        <v>0.26128704915836576</v>
      </c>
      <c r="H55" s="40">
        <v>0.24773300955741059</v>
      </c>
      <c r="I55" s="40">
        <v>0.257279214861655</v>
      </c>
      <c r="J55" s="40">
        <v>0.21688069084173323</v>
      </c>
      <c r="K55" s="40">
        <v>0.25356666112982829</v>
      </c>
      <c r="L55" s="40">
        <v>0.26869050231677089</v>
      </c>
      <c r="M55" s="40">
        <v>0.13555464365258249</v>
      </c>
      <c r="N55" s="40">
        <v>0.19541070659111803</v>
      </c>
      <c r="O55" s="40">
        <v>0.17872095244159902</v>
      </c>
      <c r="P55" s="40">
        <v>0.20624451153050549</v>
      </c>
      <c r="Q55" s="40">
        <v>0.20356713854368125</v>
      </c>
      <c r="R55" s="40">
        <v>0.20572802621817751</v>
      </c>
      <c r="S55" s="40">
        <v>0.20821340023382184</v>
      </c>
      <c r="T55" s="40">
        <v>0.20390903210681466</v>
      </c>
      <c r="U55" s="40">
        <v>0.2271027611656477</v>
      </c>
      <c r="V55" s="40">
        <v>0.22438853868665581</v>
      </c>
      <c r="W55" s="40">
        <v>0.21143378307256427</v>
      </c>
      <c r="X55" s="40">
        <v>0.20919773589760254</v>
      </c>
      <c r="Y55" s="40">
        <v>0.15213101567773837</v>
      </c>
      <c r="Z55" s="40">
        <v>0.14037959302416314</v>
      </c>
      <c r="AA55" s="40">
        <v>0.181917744822369</v>
      </c>
      <c r="AB55" s="40">
        <v>0.1567601053380657</v>
      </c>
      <c r="AC55" s="40">
        <v>0.13546736019432118</v>
      </c>
      <c r="AD55" s="40">
        <v>0.13044222198526578</v>
      </c>
      <c r="AE55" s="40">
        <v>0.13127810790139743</v>
      </c>
      <c r="AF55" s="40">
        <v>0.12317468201722383</v>
      </c>
      <c r="AG55" s="40">
        <v>0.11066900118284347</v>
      </c>
      <c r="AH55" s="40">
        <v>0.12819873800680304</v>
      </c>
      <c r="AI55" s="40">
        <v>9.5451006789529322E-2</v>
      </c>
      <c r="AJ55" s="40">
        <v>0.10215686585327707</v>
      </c>
      <c r="AK55" s="40">
        <v>0.20444646801339603</v>
      </c>
      <c r="AL55" s="40">
        <v>0.11343122906490394</v>
      </c>
      <c r="AM55" s="40">
        <v>0.1072827461057429</v>
      </c>
      <c r="AN55" s="40">
        <v>0.10771786623363568</v>
      </c>
      <c r="AO55" s="40">
        <v>9.1980763137761573E-2</v>
      </c>
      <c r="AP55" s="40">
        <v>6.4562260256151277E-2</v>
      </c>
      <c r="AQ55" s="40">
        <v>5.8786923176234997E-2</v>
      </c>
    </row>
    <row r="56" spans="2:43" x14ac:dyDescent="0.3">
      <c r="B56" s="32" t="s">
        <v>43</v>
      </c>
      <c r="C56" s="40">
        <v>9.6493868728497467E-2</v>
      </c>
      <c r="D56" s="40">
        <v>0.13964950372199422</v>
      </c>
      <c r="E56" s="40">
        <v>0.14446813775126416</v>
      </c>
      <c r="F56" s="40">
        <v>0.15893878791597493</v>
      </c>
      <c r="G56" s="40">
        <v>0.16461670495538611</v>
      </c>
      <c r="H56" s="40">
        <v>0.1509450381096446</v>
      </c>
      <c r="I56" s="40">
        <v>0.18640608875624709</v>
      </c>
      <c r="J56" s="40">
        <v>0.21036720626473304</v>
      </c>
      <c r="K56" s="40">
        <v>0.2274416733155176</v>
      </c>
      <c r="L56" s="40">
        <v>0.24600822382036588</v>
      </c>
      <c r="M56" s="40">
        <v>0.25264995405442292</v>
      </c>
      <c r="N56" s="40">
        <v>0.24684337684218788</v>
      </c>
      <c r="O56" s="40">
        <v>0.22797845256446642</v>
      </c>
      <c r="P56" s="40">
        <v>0.22311435105319499</v>
      </c>
      <c r="Q56" s="40">
        <v>0.2116052614253324</v>
      </c>
      <c r="R56" s="40">
        <v>0.19701557269698314</v>
      </c>
      <c r="S56" s="40">
        <v>0.22786393779273595</v>
      </c>
      <c r="T56" s="40">
        <v>0.35746440372658767</v>
      </c>
      <c r="U56" s="40">
        <v>0.23465204347265864</v>
      </c>
      <c r="V56" s="40">
        <v>0.23632825270215368</v>
      </c>
      <c r="W56" s="40">
        <v>0.26093101015949338</v>
      </c>
      <c r="X56" s="40">
        <v>0.15565217741019186</v>
      </c>
      <c r="Y56" s="40">
        <v>0.16820010742265712</v>
      </c>
      <c r="Z56" s="40">
        <v>0.18465638354956679</v>
      </c>
      <c r="AA56" s="40">
        <v>0.15712835065880806</v>
      </c>
      <c r="AB56" s="40">
        <v>0.15554735373260831</v>
      </c>
      <c r="AC56" s="40">
        <v>0.13884715182526391</v>
      </c>
      <c r="AD56" s="40">
        <v>0.10842395214675854</v>
      </c>
      <c r="AE56" s="40">
        <v>9.9904582671596021E-2</v>
      </c>
      <c r="AF56" s="40">
        <v>9.3686060719469569E-2</v>
      </c>
      <c r="AG56" s="40">
        <v>6.0055681831821722E-2</v>
      </c>
      <c r="AH56" s="40">
        <v>6.4834501121268567E-2</v>
      </c>
      <c r="AI56" s="40">
        <v>5.3826365591283599E-2</v>
      </c>
      <c r="AJ56" s="40">
        <v>3.9280384251073101E-2</v>
      </c>
      <c r="AK56" s="40">
        <v>0.12024638996557818</v>
      </c>
      <c r="AL56" s="40">
        <v>3.5862895198831353E-2</v>
      </c>
      <c r="AM56" s="40">
        <v>3.2226893363198707E-2</v>
      </c>
      <c r="AN56" s="40">
        <v>3.3101249182531198E-2</v>
      </c>
      <c r="AO56" s="40">
        <v>3.0450034531962888E-2</v>
      </c>
      <c r="AP56" s="40">
        <v>2.7667531608064129E-2</v>
      </c>
      <c r="AQ56" s="40">
        <v>2.1431374181849882E-2</v>
      </c>
    </row>
    <row r="57" spans="2:43" x14ac:dyDescent="0.3">
      <c r="B57" s="32" t="s">
        <v>44</v>
      </c>
      <c r="C57" s="40">
        <v>0.10553412088806222</v>
      </c>
      <c r="D57" s="40">
        <v>0.10190054827488</v>
      </c>
      <c r="E57" s="40">
        <v>0.22064085107548753</v>
      </c>
      <c r="F57" s="40">
        <v>0.27199381912561305</v>
      </c>
      <c r="G57" s="40">
        <v>0.18387079382085122</v>
      </c>
      <c r="H57" s="40">
        <v>0.16459446689349033</v>
      </c>
      <c r="I57" s="40">
        <v>0.25497981512553064</v>
      </c>
      <c r="J57" s="40">
        <v>0.28980977811357977</v>
      </c>
      <c r="K57" s="40">
        <v>0.20756539418088907</v>
      </c>
      <c r="L57" s="40">
        <v>0.21622546152121963</v>
      </c>
      <c r="M57" s="40">
        <v>0.18570713614769691</v>
      </c>
      <c r="N57" s="40">
        <v>0.19482903175711319</v>
      </c>
      <c r="O57" s="40">
        <v>0.1379532913416083</v>
      </c>
      <c r="P57" s="40">
        <v>0.22523172673802094</v>
      </c>
      <c r="Q57" s="40">
        <v>0.19887691830370319</v>
      </c>
      <c r="R57" s="40">
        <v>0.18793256300038777</v>
      </c>
      <c r="S57" s="40">
        <v>0.2802946549718372</v>
      </c>
      <c r="T57" s="40">
        <v>0.28561261086677259</v>
      </c>
      <c r="U57" s="40">
        <v>0.21705205002008357</v>
      </c>
      <c r="V57" s="40">
        <v>0.23231922310019321</v>
      </c>
      <c r="W57" s="40">
        <v>0.26362962858201355</v>
      </c>
      <c r="X57" s="40">
        <v>0.17495677672864035</v>
      </c>
      <c r="Y57" s="40">
        <v>0.2024578369356643</v>
      </c>
      <c r="Z57" s="40">
        <v>0.14359550176327607</v>
      </c>
      <c r="AA57" s="40">
        <v>0.1298823310012287</v>
      </c>
      <c r="AB57" s="40">
        <v>0.1298591763555941</v>
      </c>
      <c r="AC57" s="40">
        <v>0.10978676393152954</v>
      </c>
      <c r="AD57" s="40">
        <v>8.3102706314801933E-2</v>
      </c>
      <c r="AE57" s="40">
        <v>7.2570650361903868E-2</v>
      </c>
      <c r="AF57" s="40">
        <v>6.8653885823965324E-2</v>
      </c>
      <c r="AG57" s="40">
        <v>4.4687406930713505E-2</v>
      </c>
      <c r="AH57" s="40">
        <v>5.4991117361095361E-2</v>
      </c>
      <c r="AI57" s="40">
        <v>7.3662191113013892E-2</v>
      </c>
      <c r="AJ57" s="40">
        <v>0.10130206190618458</v>
      </c>
      <c r="AK57" s="40">
        <v>0.10110052754398154</v>
      </c>
      <c r="AL57" s="40">
        <v>4.8572275015114845E-2</v>
      </c>
      <c r="AM57" s="40">
        <v>8.7905136504616177E-2</v>
      </c>
      <c r="AN57" s="40">
        <v>6.4795005790056551E-2</v>
      </c>
      <c r="AO57" s="40">
        <v>4.2596080175215052E-2</v>
      </c>
      <c r="AP57" s="40">
        <v>3.4175069382143361E-2</v>
      </c>
      <c r="AQ57" s="40">
        <v>5.3194467072079032E-2</v>
      </c>
    </row>
    <row r="58" spans="2:43" x14ac:dyDescent="0.3">
      <c r="B58" s="32" t="s">
        <v>5</v>
      </c>
      <c r="C58" s="40">
        <v>6.0314136755031604E-2</v>
      </c>
      <c r="D58" s="40">
        <v>6.5052387482760127E-2</v>
      </c>
      <c r="E58" s="40">
        <v>6.7142832914258571E-2</v>
      </c>
      <c r="F58" s="40">
        <v>7.1912945775669507E-2</v>
      </c>
      <c r="G58" s="40">
        <v>6.9817709494056732E-2</v>
      </c>
      <c r="H58" s="40">
        <v>7.1950131805571763E-2</v>
      </c>
      <c r="I58" s="40">
        <v>6.7377868252812237E-2</v>
      </c>
      <c r="J58" s="40">
        <v>6.8631182708272245E-2</v>
      </c>
      <c r="K58" s="40">
        <v>6.7049470230422306E-2</v>
      </c>
      <c r="L58" s="40">
        <v>6.1277048280796047E-2</v>
      </c>
      <c r="M58" s="40">
        <v>6.193028378701141E-2</v>
      </c>
      <c r="N58" s="40">
        <v>6.3293006932691798E-2</v>
      </c>
      <c r="O58" s="40">
        <v>7.441275479389016E-2</v>
      </c>
      <c r="P58" s="40">
        <v>8.2587842364582012E-2</v>
      </c>
      <c r="Q58" s="40">
        <v>9.2970262797505185E-2</v>
      </c>
      <c r="R58" s="40">
        <v>0.10029458097736359</v>
      </c>
      <c r="S58" s="40">
        <v>0.11325456055604045</v>
      </c>
      <c r="T58" s="40">
        <v>0.11810498310370239</v>
      </c>
      <c r="U58" s="40">
        <v>0.11009811429075492</v>
      </c>
      <c r="V58" s="40">
        <v>0.1031767857161561</v>
      </c>
      <c r="W58" s="40">
        <v>0.10890498293718147</v>
      </c>
      <c r="X58" s="40">
        <v>0.11944021907449676</v>
      </c>
      <c r="Y58" s="40">
        <v>0.10033667181210403</v>
      </c>
      <c r="Z58" s="40">
        <v>8.8652467014366951E-2</v>
      </c>
      <c r="AA58" s="40">
        <v>8.4154270912815965E-2</v>
      </c>
      <c r="AB58" s="40">
        <v>8.0866495005245995E-2</v>
      </c>
      <c r="AC58" s="40">
        <v>7.3980393467486597E-2</v>
      </c>
      <c r="AD58" s="40">
        <v>7.0007272400636728E-2</v>
      </c>
      <c r="AE58" s="40">
        <v>6.8692545403764418E-2</v>
      </c>
      <c r="AF58" s="40">
        <v>6.2548136443601729E-2</v>
      </c>
      <c r="AG58" s="40">
        <v>5.9923756186869549E-2</v>
      </c>
      <c r="AH58" s="40">
        <v>5.5259780505566666E-2</v>
      </c>
      <c r="AI58" s="40">
        <v>5.0785404544674929E-2</v>
      </c>
      <c r="AJ58" s="40">
        <v>5.2421876641117034E-2</v>
      </c>
      <c r="AK58" s="40">
        <v>0.13742503858886532</v>
      </c>
      <c r="AL58" s="40">
        <v>5.9482176183928613E-2</v>
      </c>
      <c r="AM58" s="40">
        <v>5.1173679382344989E-2</v>
      </c>
      <c r="AN58" s="40">
        <v>6.414198748489798E-2</v>
      </c>
      <c r="AO58" s="40">
        <v>7.1298247592018305E-2</v>
      </c>
      <c r="AP58" s="40">
        <v>6.8458567520340172E-2</v>
      </c>
      <c r="AQ58" s="40">
        <v>6.8939811605535181E-2</v>
      </c>
    </row>
    <row r="59" spans="2:43" x14ac:dyDescent="0.3">
      <c r="B59" s="32" t="s">
        <v>10</v>
      </c>
      <c r="C59" s="40">
        <v>0.12319759426468145</v>
      </c>
      <c r="D59" s="40">
        <v>1.877867037367436E-3</v>
      </c>
      <c r="E59" s="40">
        <v>1.263588416068029E-2</v>
      </c>
      <c r="F59" s="40">
        <v>8.9343971668352541E-3</v>
      </c>
      <c r="G59" s="40">
        <v>6.4074495589488932E-3</v>
      </c>
      <c r="H59" s="40">
        <v>1.0006732472756755E-2</v>
      </c>
      <c r="I59" s="40">
        <v>9.8844485208933672E-3</v>
      </c>
      <c r="J59" s="40">
        <v>1.273292397137135E-2</v>
      </c>
      <c r="K59" s="40">
        <v>1.3630357927185891E-2</v>
      </c>
      <c r="L59" s="40">
        <v>2.2834339417849231E-3</v>
      </c>
      <c r="M59" s="40">
        <v>5.8246604299222893E-4</v>
      </c>
      <c r="N59" s="40">
        <v>7.6595133182820506E-4</v>
      </c>
      <c r="O59" s="40">
        <v>5.6716119613570322E-4</v>
      </c>
      <c r="P59" s="40">
        <v>4.8216794835643427E-4</v>
      </c>
      <c r="Q59" s="40">
        <v>4.6187062510349075E-4</v>
      </c>
      <c r="R59" s="40">
        <v>4.8898585960487793E-3</v>
      </c>
      <c r="S59" s="40">
        <v>8.3749323070030461E-3</v>
      </c>
      <c r="T59" s="40">
        <v>8.5947025861644617E-4</v>
      </c>
      <c r="U59" s="40">
        <v>9.531958394054818E-2</v>
      </c>
      <c r="V59" s="40">
        <v>0.13970728851429179</v>
      </c>
      <c r="W59" s="40">
        <v>5.854274196706602E-2</v>
      </c>
      <c r="X59" s="40">
        <v>4.6882044286431508E-2</v>
      </c>
      <c r="Y59" s="40">
        <v>7.9253221917564474E-4</v>
      </c>
      <c r="Z59" s="40">
        <v>8.0239767554132009E-4</v>
      </c>
      <c r="AA59" s="40">
        <v>8.9919518134419735E-4</v>
      </c>
      <c r="AB59" s="40">
        <v>9.897838390608058E-4</v>
      </c>
      <c r="AC59" s="40">
        <v>1.0078145798938377E-3</v>
      </c>
      <c r="AD59" s="40">
        <v>1.3767303768066701E-3</v>
      </c>
      <c r="AE59" s="40">
        <v>2.8608364744212448E-3</v>
      </c>
      <c r="AF59" s="40">
        <v>2.0639582694988337E-3</v>
      </c>
      <c r="AG59" s="40">
        <v>2.6994566775005208E-3</v>
      </c>
      <c r="AH59" s="40">
        <v>1.7156950585171856E-4</v>
      </c>
      <c r="AI59" s="40">
        <v>6.6728900357972702E-6</v>
      </c>
      <c r="AJ59" s="40">
        <v>4.7334872513861823E-7</v>
      </c>
      <c r="AK59" s="40">
        <v>2.967232267616241E-3</v>
      </c>
      <c r="AL59" s="40">
        <v>1.1452455275669637E-3</v>
      </c>
      <c r="AM59" s="40">
        <v>1.3433118994476128E-3</v>
      </c>
      <c r="AN59" s="40">
        <v>9.7120476269200507E-4</v>
      </c>
      <c r="AO59" s="40">
        <v>0</v>
      </c>
      <c r="AP59" s="40">
        <v>9.3087684096831962E-6</v>
      </c>
      <c r="AQ59" s="40">
        <v>1.1489492598366777E-5</v>
      </c>
    </row>
    <row r="60" spans="2:43" ht="14" thickBot="1" x14ac:dyDescent="0.35">
      <c r="B60" s="32" t="s">
        <v>47</v>
      </c>
      <c r="C60" s="40">
        <v>0.12852188271091655</v>
      </c>
      <c r="D60" s="40">
        <v>0.11077191745104821</v>
      </c>
      <c r="E60" s="40">
        <v>2.9471865156290997E-2</v>
      </c>
      <c r="F60" s="40">
        <v>9.8320222019681228E-2</v>
      </c>
      <c r="G60" s="40">
        <v>5.5354011413327506E-2</v>
      </c>
      <c r="H60" s="40">
        <v>6.0616136251804988E-2</v>
      </c>
      <c r="I60" s="40">
        <v>0.13234830585073612</v>
      </c>
      <c r="J60" s="40">
        <v>7.4322602793829975E-2</v>
      </c>
      <c r="K60" s="40">
        <v>4.22466055105662E-2</v>
      </c>
      <c r="L60" s="40">
        <v>7.7751134454875234E-2</v>
      </c>
      <c r="M60" s="40">
        <v>0.16714483678270015</v>
      </c>
      <c r="N60" s="40">
        <v>0.29105733783453924</v>
      </c>
      <c r="O60" s="40">
        <v>2.0506927631179544E-2</v>
      </c>
      <c r="P60" s="40">
        <v>0.16596335610811372</v>
      </c>
      <c r="Q60" s="40">
        <v>0.19333808728978127</v>
      </c>
      <c r="R60" s="40">
        <v>0.25994356295089743</v>
      </c>
      <c r="S60" s="40">
        <v>0.4928100346526374</v>
      </c>
      <c r="T60" s="40">
        <v>0.53865715551872662</v>
      </c>
      <c r="U60" s="40">
        <v>0.55736351492830283</v>
      </c>
      <c r="V60" s="40">
        <v>0.47653118865493838</v>
      </c>
      <c r="W60" s="40">
        <v>0.34740047011845082</v>
      </c>
      <c r="X60" s="40">
        <v>0.5658671654906996</v>
      </c>
      <c r="Y60" s="40">
        <v>0.59632709808080142</v>
      </c>
      <c r="Z60" s="40">
        <v>0.58979929081310778</v>
      </c>
      <c r="AA60" s="40">
        <v>0.62490322512722718</v>
      </c>
      <c r="AB60" s="40">
        <v>0.55999703503463527</v>
      </c>
      <c r="AC60" s="40">
        <v>0.57178236302214158</v>
      </c>
      <c r="AD60" s="40">
        <v>0.47134062606462179</v>
      </c>
      <c r="AE60" s="40">
        <v>0.38534531968596691</v>
      </c>
      <c r="AF60" s="40">
        <v>0.31610601852294801</v>
      </c>
      <c r="AG60" s="40">
        <v>1.3396065148752577E-2</v>
      </c>
      <c r="AH60" s="40">
        <v>4.8155044658022186E-2</v>
      </c>
      <c r="AI60" s="40">
        <v>3.6213485738072294E-2</v>
      </c>
      <c r="AJ60" s="40">
        <v>0.38983762752389178</v>
      </c>
      <c r="AK60" s="40">
        <v>0.30008298452608795</v>
      </c>
      <c r="AL60" s="40">
        <v>0.34118889281733711</v>
      </c>
      <c r="AM60" s="40">
        <v>0.28162331618768544</v>
      </c>
      <c r="AN60" s="40">
        <v>1.0913546680519795E-2</v>
      </c>
      <c r="AO60" s="40">
        <v>2.4521208145363686E-2</v>
      </c>
      <c r="AP60" s="40">
        <v>3.2701312446928081E-2</v>
      </c>
      <c r="AQ60" s="40">
        <v>3.1533505688606432E-2</v>
      </c>
    </row>
    <row r="61" spans="2:43" ht="14" thickBot="1" x14ac:dyDescent="0.35">
      <c r="B61" s="30"/>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row>
    <row r="65" spans="2:43" ht="14" thickBot="1" x14ac:dyDescent="0.35">
      <c r="B65" s="25" t="s">
        <v>218</v>
      </c>
    </row>
    <row r="66" spans="2:43" ht="14" thickBot="1" x14ac:dyDescent="0.35">
      <c r="B66" s="23"/>
      <c r="C66" s="27" t="s">
        <v>19</v>
      </c>
      <c r="D66" s="27" t="s">
        <v>20</v>
      </c>
      <c r="E66" s="27" t="s">
        <v>51</v>
      </c>
      <c r="F66" s="27" t="s">
        <v>52</v>
      </c>
      <c r="G66" s="27" t="s">
        <v>53</v>
      </c>
      <c r="H66" s="27" t="s">
        <v>54</v>
      </c>
      <c r="I66" s="27" t="s">
        <v>55</v>
      </c>
      <c r="J66" s="27" t="s">
        <v>56</v>
      </c>
      <c r="K66" s="27" t="s">
        <v>27</v>
      </c>
      <c r="L66" s="27" t="s">
        <v>28</v>
      </c>
      <c r="M66" s="27" t="s">
        <v>29</v>
      </c>
      <c r="N66" s="27" t="s">
        <v>30</v>
      </c>
      <c r="O66" s="27" t="s">
        <v>31</v>
      </c>
      <c r="P66" s="27" t="s">
        <v>32</v>
      </c>
      <c r="Q66" s="27" t="s">
        <v>33</v>
      </c>
      <c r="R66" s="27" t="s">
        <v>34</v>
      </c>
      <c r="S66" s="31" t="s">
        <v>35</v>
      </c>
      <c r="T66" s="31" t="s">
        <v>36</v>
      </c>
      <c r="U66" s="20" t="s">
        <v>37</v>
      </c>
      <c r="V66" s="20" t="s">
        <v>38</v>
      </c>
      <c r="W66" s="20" t="s">
        <v>39</v>
      </c>
      <c r="X66" s="20" t="s">
        <v>40</v>
      </c>
      <c r="Y66" s="20" t="s">
        <v>41</v>
      </c>
      <c r="Z66" s="20" t="s">
        <v>42</v>
      </c>
      <c r="AA66" s="20" t="s">
        <v>234</v>
      </c>
      <c r="AB66" s="20" t="s">
        <v>235</v>
      </c>
      <c r="AC66" s="20" t="s">
        <v>236</v>
      </c>
      <c r="AD66" s="20" t="s">
        <v>237</v>
      </c>
      <c r="AE66" s="20" t="s">
        <v>238</v>
      </c>
      <c r="AF66" s="20" t="s">
        <v>239</v>
      </c>
      <c r="AG66" s="20" t="s">
        <v>279</v>
      </c>
      <c r="AH66" s="20" t="s">
        <v>280</v>
      </c>
      <c r="AI66" s="20" t="s">
        <v>281</v>
      </c>
      <c r="AJ66" s="20" t="s">
        <v>282</v>
      </c>
      <c r="AK66" s="20" t="s">
        <v>283</v>
      </c>
      <c r="AL66" s="20" t="s">
        <v>284</v>
      </c>
      <c r="AM66" s="20" t="s">
        <v>286</v>
      </c>
      <c r="AN66" s="20" t="s">
        <v>287</v>
      </c>
      <c r="AO66" s="20" t="s">
        <v>288</v>
      </c>
      <c r="AP66" s="20" t="s">
        <v>293</v>
      </c>
      <c r="AQ66" s="20" t="s">
        <v>296</v>
      </c>
    </row>
    <row r="67" spans="2:43" x14ac:dyDescent="0.3">
      <c r="B67" s="68" t="s">
        <v>64</v>
      </c>
      <c r="C67" s="45">
        <v>8.3677735726973651E-2</v>
      </c>
      <c r="D67" s="45">
        <v>9.4251801882236294E-2</v>
      </c>
      <c r="E67" s="45">
        <v>8.7975721985940725E-2</v>
      </c>
      <c r="F67" s="45">
        <v>9.6689808990474232E-2</v>
      </c>
      <c r="G67" s="69">
        <v>0.11067783729421765</v>
      </c>
      <c r="H67" s="69">
        <v>0.10847021441534406</v>
      </c>
      <c r="I67" s="69">
        <v>0.11914773296239417</v>
      </c>
      <c r="J67" s="69">
        <v>0.11536347044117239</v>
      </c>
      <c r="K67" s="69">
        <v>0.12477253192652815</v>
      </c>
      <c r="L67" s="69">
        <v>0.12399926352004532</v>
      </c>
      <c r="M67" s="69">
        <v>0.11278647372620998</v>
      </c>
      <c r="N67" s="69">
        <v>0.10951197261003597</v>
      </c>
      <c r="O67" s="69">
        <v>9.8845590685092896E-2</v>
      </c>
      <c r="P67" s="69">
        <v>9.6606583574465527E-2</v>
      </c>
      <c r="Q67" s="69">
        <v>9.2122338586135763E-2</v>
      </c>
      <c r="R67" s="69">
        <v>8.9125828723148323E-2</v>
      </c>
      <c r="S67" s="69">
        <v>9.5675350116617819E-2</v>
      </c>
      <c r="T67" s="69">
        <v>0.12350953346190738</v>
      </c>
      <c r="U67" s="69">
        <v>0.12606597672314415</v>
      </c>
      <c r="V67" s="69">
        <v>0.13011058889208016</v>
      </c>
      <c r="W67" s="69">
        <v>0.11030065276635129</v>
      </c>
      <c r="X67" s="69">
        <v>8.958192643402596E-2</v>
      </c>
      <c r="Y67" s="69">
        <v>6.5940590967443272E-2</v>
      </c>
      <c r="Z67" s="69">
        <v>5.7268952001628182E-2</v>
      </c>
      <c r="AA67" s="69">
        <v>6.3115030784534232E-2</v>
      </c>
      <c r="AB67" s="69">
        <v>6.0490692544143763E-2</v>
      </c>
      <c r="AC67" s="69">
        <v>5.4806669621653224E-2</v>
      </c>
      <c r="AD67" s="69">
        <v>4.6930896657101401E-2</v>
      </c>
      <c r="AE67" s="69">
        <v>5.018740251790689E-2</v>
      </c>
      <c r="AF67" s="69">
        <v>4.3039113917987204E-2</v>
      </c>
      <c r="AG67" s="69">
        <v>4.2742116495931855E-2</v>
      </c>
      <c r="AH67" s="69">
        <v>4.1822733886563927E-2</v>
      </c>
      <c r="AI67" s="69">
        <v>3.5137540625579701E-2</v>
      </c>
      <c r="AJ67" s="69">
        <v>4.1760554748910564E-2</v>
      </c>
      <c r="AK67" s="69">
        <v>0.19842240908507405</v>
      </c>
      <c r="AL67" s="69">
        <v>4.0897844381496053E-2</v>
      </c>
      <c r="AM67" s="69">
        <v>3.5596835915266994E-2</v>
      </c>
      <c r="AN67" s="69">
        <v>3.2651218824439478E-2</v>
      </c>
      <c r="AO67" s="69">
        <v>3.313355479630796E-2</v>
      </c>
      <c r="AP67" s="69">
        <v>2.5365274418528129E-2</v>
      </c>
      <c r="AQ67" s="69">
        <v>2.6871551503514474E-2</v>
      </c>
    </row>
    <row r="68" spans="2:43" x14ac:dyDescent="0.3">
      <c r="B68" s="68" t="s">
        <v>65</v>
      </c>
      <c r="C68" s="45">
        <v>0.12163673895037386</v>
      </c>
      <c r="D68" s="45">
        <v>0.11165567929361615</v>
      </c>
      <c r="E68" s="45">
        <v>0.11868699023594187</v>
      </c>
      <c r="F68" s="45">
        <v>0.11587033216627944</v>
      </c>
      <c r="G68" s="45">
        <v>0.14669412086186454</v>
      </c>
      <c r="H68" s="45">
        <v>0.18353870909245162</v>
      </c>
      <c r="I68" s="45">
        <v>0.17287265235577101</v>
      </c>
      <c r="J68" s="45">
        <v>0.17058215323815909</v>
      </c>
      <c r="K68" s="45">
        <v>0.16031957831031504</v>
      </c>
      <c r="L68" s="45">
        <v>0.17505030662328755</v>
      </c>
      <c r="M68" s="45">
        <v>0.18906719139247027</v>
      </c>
      <c r="N68" s="45">
        <v>0.19866942980719918</v>
      </c>
      <c r="O68" s="45">
        <v>0.25242341908652749</v>
      </c>
      <c r="P68" s="45">
        <v>0.24723567756075815</v>
      </c>
      <c r="Q68" s="45">
        <v>0.14503039256331055</v>
      </c>
      <c r="R68" s="45">
        <v>0.25173408033008088</v>
      </c>
      <c r="S68" s="45">
        <v>0.12524080768664936</v>
      </c>
      <c r="T68" s="45">
        <v>0.13362457863787147</v>
      </c>
      <c r="U68" s="69">
        <v>0.11505532699192222</v>
      </c>
      <c r="V68" s="69">
        <v>0.10668971024626853</v>
      </c>
      <c r="W68" s="69">
        <v>9.9407744782391727E-2</v>
      </c>
      <c r="X68" s="69">
        <v>0.1012967996809593</v>
      </c>
      <c r="Y68" s="69">
        <v>9.148525171115747E-2</v>
      </c>
      <c r="Z68" s="69">
        <v>6.1254209697933555E-2</v>
      </c>
      <c r="AA68" s="69">
        <v>5.8138193017078184E-2</v>
      </c>
      <c r="AB68" s="69">
        <v>7.5750444043093251E-2</v>
      </c>
      <c r="AC68" s="69">
        <v>4.791465144333952E-2</v>
      </c>
      <c r="AD68" s="69">
        <v>5.6522942900286408E-2</v>
      </c>
      <c r="AE68" s="69">
        <v>4.8616046380887387E-2</v>
      </c>
      <c r="AF68" s="69">
        <v>6.0697149750060464E-2</v>
      </c>
      <c r="AG68" s="69">
        <v>4.8398776076723236E-2</v>
      </c>
      <c r="AH68" s="69">
        <v>5.8879548945498399E-2</v>
      </c>
      <c r="AI68" s="69">
        <v>5.522801574027577E-2</v>
      </c>
      <c r="AJ68" s="69">
        <v>5.0454893594969193E-2</v>
      </c>
      <c r="AK68" s="69">
        <v>5.2384690180668762E-2</v>
      </c>
      <c r="AL68" s="69">
        <v>5.6916344252855633E-2</v>
      </c>
      <c r="AM68" s="69">
        <v>5.2813548650110273E-2</v>
      </c>
      <c r="AN68" s="69">
        <v>5.7993311736258893E-2</v>
      </c>
      <c r="AO68" s="69">
        <v>5.2130233028912877E-2</v>
      </c>
      <c r="AP68" s="69">
        <v>3.8746708570268754E-2</v>
      </c>
      <c r="AQ68" s="69">
        <v>4.1568793789937684E-2</v>
      </c>
    </row>
    <row r="69" spans="2:43" x14ac:dyDescent="0.3">
      <c r="B69" s="68" t="s">
        <v>66</v>
      </c>
      <c r="C69" s="45">
        <v>6.8756695431952772E-2</v>
      </c>
      <c r="D69" s="45">
        <v>6.9783139810064856E-2</v>
      </c>
      <c r="E69" s="45">
        <v>7.0738449604068804E-2</v>
      </c>
      <c r="F69" s="45">
        <v>7.4992188790565989E-2</v>
      </c>
      <c r="G69" s="45">
        <v>7.3231120680274348E-2</v>
      </c>
      <c r="H69" s="45">
        <v>6.3524706950279147E-2</v>
      </c>
      <c r="I69" s="45">
        <v>6.4209394785649743E-2</v>
      </c>
      <c r="J69" s="45">
        <v>7.1349902650558433E-2</v>
      </c>
      <c r="K69" s="45">
        <v>7.0999999999999994E-2</v>
      </c>
      <c r="L69" s="45">
        <v>6.0558120381386915E-2</v>
      </c>
      <c r="M69" s="45">
        <v>6.4165582869988941E-2</v>
      </c>
      <c r="N69" s="45">
        <v>6.9089874336384832E-2</v>
      </c>
      <c r="O69" s="45">
        <v>7.7427845471023299E-2</v>
      </c>
      <c r="P69" s="45">
        <v>9.9725874857807928E-2</v>
      </c>
      <c r="Q69" s="45">
        <v>0.1301694924586568</v>
      </c>
      <c r="R69" s="45">
        <v>0.12890917966396992</v>
      </c>
      <c r="S69" s="45">
        <v>0.17412861100433294</v>
      </c>
      <c r="T69" s="45">
        <v>0.17816612636452919</v>
      </c>
      <c r="U69" s="69">
        <v>0.16254244393430664</v>
      </c>
      <c r="V69" s="69">
        <v>0.14764230116807592</v>
      </c>
      <c r="W69" s="69">
        <v>0.15468149240327667</v>
      </c>
      <c r="X69" s="69">
        <v>0.18662714330159982</v>
      </c>
      <c r="Y69" s="69">
        <v>0.14494618329884934</v>
      </c>
      <c r="Z69" s="69">
        <v>0.13896106542170522</v>
      </c>
      <c r="AA69" s="69">
        <v>0.12723038014884736</v>
      </c>
      <c r="AB69" s="69">
        <v>0.12508192112663843</v>
      </c>
      <c r="AC69" s="69">
        <v>0.12086331527033455</v>
      </c>
      <c r="AD69" s="69">
        <v>0.11533709472193558</v>
      </c>
      <c r="AE69" s="69">
        <v>0.11441001355355451</v>
      </c>
      <c r="AF69" s="69">
        <v>9.5998966925905566E-2</v>
      </c>
      <c r="AG69" s="69">
        <v>9.566658892468119E-2</v>
      </c>
      <c r="AH69" s="69">
        <v>9.3171679297558527E-2</v>
      </c>
      <c r="AI69" s="69">
        <v>9.2600436488637375E-2</v>
      </c>
      <c r="AJ69" s="69">
        <v>9.4190195285536293E-2</v>
      </c>
      <c r="AK69" s="69">
        <v>9.7777737170708576E-2</v>
      </c>
      <c r="AL69" s="69">
        <v>0.10162754795655757</v>
      </c>
      <c r="AM69" s="69">
        <v>9.9390752880622518E-2</v>
      </c>
      <c r="AN69" s="69">
        <v>0.10886459344394944</v>
      </c>
      <c r="AO69" s="69">
        <v>0.1190683970394813</v>
      </c>
      <c r="AP69" s="69">
        <v>0.11096366971387191</v>
      </c>
      <c r="AQ69" s="69">
        <v>0.11406779272603843</v>
      </c>
    </row>
    <row r="70" spans="2:43" x14ac:dyDescent="0.3">
      <c r="B70" s="68" t="s">
        <v>67</v>
      </c>
      <c r="C70" s="45">
        <v>3.0817672762844514E-2</v>
      </c>
      <c r="D70" s="45">
        <v>3.7274055912875741E-2</v>
      </c>
      <c r="E70" s="45">
        <v>4.8028103394735323E-2</v>
      </c>
      <c r="F70" s="45">
        <v>3.1976983782948665E-2</v>
      </c>
      <c r="G70" s="45">
        <v>4.0592221704212762E-2</v>
      </c>
      <c r="H70" s="45">
        <v>4.3756539379386256E-2</v>
      </c>
      <c r="I70" s="45">
        <v>4.3944229543064171E-2</v>
      </c>
      <c r="J70" s="45">
        <v>5.0209530572436413E-2</v>
      </c>
      <c r="K70" s="45">
        <v>5.8999999999999997E-2</v>
      </c>
      <c r="L70" s="45">
        <v>7.430500105012261E-2</v>
      </c>
      <c r="M70" s="45">
        <v>6.5288005593699544E-2</v>
      </c>
      <c r="N70" s="45">
        <v>8.0712309872379789E-2</v>
      </c>
      <c r="O70" s="45">
        <v>0.11782307103062827</v>
      </c>
      <c r="P70" s="45">
        <v>0.11338962914382113</v>
      </c>
      <c r="Q70" s="45">
        <v>9.1452741189238893E-2</v>
      </c>
      <c r="R70" s="45">
        <v>7.5243638580712716E-2</v>
      </c>
      <c r="S70" s="45">
        <v>0.131216159187973</v>
      </c>
      <c r="T70" s="45">
        <v>0.15054462762502543</v>
      </c>
      <c r="U70" s="69">
        <v>0.15013572541150513</v>
      </c>
      <c r="V70" s="69">
        <v>0.13857729148082371</v>
      </c>
      <c r="W70" s="69">
        <v>0.14358741678566164</v>
      </c>
      <c r="X70" s="69">
        <v>0.12659143431576669</v>
      </c>
      <c r="Y70" s="69">
        <v>0.1228375028905235</v>
      </c>
      <c r="Z70" s="69">
        <v>9.77068594276852E-2</v>
      </c>
      <c r="AA70" s="69">
        <v>9.6621224727139632E-2</v>
      </c>
      <c r="AB70" s="69">
        <v>8.1923779488675255E-2</v>
      </c>
      <c r="AC70" s="69">
        <v>7.9293149285616774E-2</v>
      </c>
      <c r="AD70" s="69">
        <v>7.4164362122313324E-2</v>
      </c>
      <c r="AE70" s="69">
        <v>8.7741030607488918E-2</v>
      </c>
      <c r="AF70" s="69">
        <v>7.7178720604062528E-2</v>
      </c>
      <c r="AG70" s="69">
        <v>7.950624696249968E-2</v>
      </c>
      <c r="AH70" s="69">
        <v>7.8243358641392508E-2</v>
      </c>
      <c r="AI70" s="69">
        <v>7.91654688201954E-2</v>
      </c>
      <c r="AJ70" s="69">
        <v>7.9788326897780371E-2</v>
      </c>
      <c r="AK70" s="69">
        <v>8.7909336417315409E-2</v>
      </c>
      <c r="AL70" s="69">
        <v>7.9292264927617026E-2</v>
      </c>
      <c r="AM70" s="69">
        <v>3.5118990085741354E-2</v>
      </c>
      <c r="AN70" s="69">
        <v>3.8220766544836429E-2</v>
      </c>
      <c r="AO70" s="69">
        <v>4.4137656771129512E-2</v>
      </c>
      <c r="AP70" s="69">
        <v>3.8407693873547963E-2</v>
      </c>
      <c r="AQ70" s="69">
        <v>4.0568494054599016E-2</v>
      </c>
    </row>
    <row r="71" spans="2:43" ht="14" thickBot="1" x14ac:dyDescent="0.35">
      <c r="B71" s="68" t="s">
        <v>68</v>
      </c>
      <c r="C71" s="45">
        <v>0.35212978753255786</v>
      </c>
      <c r="D71" s="45">
        <v>0.3218832049906144</v>
      </c>
      <c r="E71" s="45">
        <v>0.40217987614046091</v>
      </c>
      <c r="F71" s="45">
        <v>0.38310440180275795</v>
      </c>
      <c r="G71" s="45">
        <v>0.3859315583768525</v>
      </c>
      <c r="H71" s="45">
        <v>0.41932796422683377</v>
      </c>
      <c r="I71" s="45">
        <v>0.33845981194562053</v>
      </c>
      <c r="J71" s="45">
        <v>0.20640284680887089</v>
      </c>
      <c r="K71" s="45">
        <v>0.24399999999999999</v>
      </c>
      <c r="L71" s="45">
        <v>0.29992847193983097</v>
      </c>
      <c r="M71" s="45">
        <v>0.37801180850361138</v>
      </c>
      <c r="N71" s="45">
        <v>0.47312839692498132</v>
      </c>
      <c r="O71" s="45">
        <v>0.25941056151521735</v>
      </c>
      <c r="P71" s="45">
        <v>0.51944505391466356</v>
      </c>
      <c r="Q71" s="45">
        <v>0.58456693643023128</v>
      </c>
      <c r="R71" s="45">
        <v>0.56943092671228479</v>
      </c>
      <c r="S71" s="45">
        <v>0.61225269116936654</v>
      </c>
      <c r="T71" s="45">
        <v>0.62850567907212462</v>
      </c>
      <c r="U71" s="69">
        <v>0.64816774209493622</v>
      </c>
      <c r="V71" s="69">
        <v>0.40071758998205609</v>
      </c>
      <c r="W71" s="69">
        <v>0.42271274181775403</v>
      </c>
      <c r="X71" s="69">
        <v>0.4273426483621246</v>
      </c>
      <c r="Y71" s="69">
        <v>0.39326696162525032</v>
      </c>
      <c r="Z71" s="69">
        <v>0.34893647249308357</v>
      </c>
      <c r="AA71" s="69">
        <v>0.33646875219813022</v>
      </c>
      <c r="AB71" s="69">
        <v>0.32297290355393815</v>
      </c>
      <c r="AC71" s="69">
        <v>0.28906913299003123</v>
      </c>
      <c r="AD71" s="69">
        <v>0.28484940279136478</v>
      </c>
      <c r="AE71" s="69">
        <v>0.33594974446944187</v>
      </c>
      <c r="AF71" s="45">
        <v>0.28578213675606495</v>
      </c>
      <c r="AG71" s="45">
        <v>2.0006246302620836E-2</v>
      </c>
      <c r="AH71" s="45">
        <v>1.7519129900046563E-2</v>
      </c>
      <c r="AI71" s="45">
        <v>3.4828935576097939E-2</v>
      </c>
      <c r="AJ71" s="45">
        <v>3.3957941240784967E-2</v>
      </c>
      <c r="AK71" s="45">
        <v>4.6216304750485784E-2</v>
      </c>
      <c r="AL71" s="45">
        <v>4.0360192617549882E-2</v>
      </c>
      <c r="AM71" s="45">
        <v>4.3007582402009421E-2</v>
      </c>
      <c r="AN71" s="45">
        <v>0.10703176094753998</v>
      </c>
      <c r="AO71" s="45">
        <v>0.10731595523711084</v>
      </c>
      <c r="AP71" s="45">
        <v>0.10872977989745762</v>
      </c>
      <c r="AQ71" s="45">
        <v>0.11566432448074403</v>
      </c>
    </row>
    <row r="72" spans="2:43" ht="14" thickBot="1" x14ac:dyDescent="0.35">
      <c r="B72" s="4"/>
      <c r="C72" s="19"/>
      <c r="D72" s="19"/>
      <c r="E72" s="19"/>
      <c r="F72" s="19"/>
      <c r="G72" s="19"/>
      <c r="H72" s="19"/>
      <c r="I72" s="19"/>
      <c r="J72" s="19"/>
      <c r="K72" s="19"/>
      <c r="L72" s="19"/>
      <c r="M72" s="19"/>
      <c r="N72" s="19"/>
      <c r="O72" s="19"/>
      <c r="P72" s="19"/>
      <c r="Q72" s="19"/>
      <c r="R72" s="19"/>
      <c r="S72" s="19"/>
      <c r="T72" s="19"/>
      <c r="U72" s="19"/>
      <c r="V72" s="19"/>
      <c r="W72" s="19"/>
      <c r="X72" s="19"/>
      <c r="Y72" s="19"/>
      <c r="Z72" s="19"/>
      <c r="AA72" s="19"/>
      <c r="AB72" s="19"/>
      <c r="AC72" s="19"/>
      <c r="AD72" s="19"/>
      <c r="AE72" s="19"/>
      <c r="AF72" s="19"/>
      <c r="AG72" s="19"/>
      <c r="AH72" s="19"/>
      <c r="AI72" s="19"/>
      <c r="AJ72" s="19"/>
      <c r="AK72" s="19"/>
      <c r="AL72" s="19"/>
      <c r="AM72" s="19"/>
      <c r="AN72" s="19"/>
      <c r="AO72" s="19"/>
      <c r="AP72" s="19"/>
      <c r="AQ72" s="19"/>
    </row>
    <row r="73" spans="2:43" x14ac:dyDescent="0.3">
      <c r="B73" s="21"/>
      <c r="C73" s="33"/>
      <c r="D73" s="33"/>
      <c r="E73" s="33"/>
      <c r="F73" s="33"/>
      <c r="G73" s="33"/>
      <c r="H73" s="33"/>
      <c r="I73" s="33"/>
      <c r="J73" s="33"/>
    </row>
    <row r="75" spans="2:43" ht="14" thickBot="1" x14ac:dyDescent="0.35">
      <c r="B75" s="25" t="s">
        <v>219</v>
      </c>
    </row>
    <row r="76" spans="2:43" ht="14" thickBot="1" x14ac:dyDescent="0.35">
      <c r="B76" s="4"/>
      <c r="C76" s="19" t="s">
        <v>19</v>
      </c>
      <c r="D76" s="19" t="s">
        <v>20</v>
      </c>
      <c r="E76" s="19" t="s">
        <v>51</v>
      </c>
      <c r="F76" s="19" t="s">
        <v>52</v>
      </c>
      <c r="G76" s="19" t="s">
        <v>53</v>
      </c>
      <c r="H76" s="19" t="s">
        <v>54</v>
      </c>
      <c r="I76" s="19" t="s">
        <v>55</v>
      </c>
      <c r="J76" s="19" t="s">
        <v>56</v>
      </c>
      <c r="K76" s="19" t="s">
        <v>27</v>
      </c>
      <c r="L76" s="19" t="s">
        <v>28</v>
      </c>
      <c r="M76" s="19" t="s">
        <v>29</v>
      </c>
      <c r="N76" s="19" t="s">
        <v>30</v>
      </c>
      <c r="O76" s="19" t="s">
        <v>31</v>
      </c>
      <c r="P76" s="19" t="s">
        <v>32</v>
      </c>
      <c r="Q76" s="19" t="s">
        <v>33</v>
      </c>
      <c r="R76" s="19" t="s">
        <v>34</v>
      </c>
      <c r="S76" s="31" t="s">
        <v>35</v>
      </c>
      <c r="T76" s="31" t="s">
        <v>36</v>
      </c>
      <c r="U76" s="20" t="s">
        <v>37</v>
      </c>
      <c r="V76" s="20" t="s">
        <v>38</v>
      </c>
      <c r="W76" s="20" t="s">
        <v>39</v>
      </c>
      <c r="X76" s="20" t="s">
        <v>40</v>
      </c>
      <c r="Y76" s="20" t="s">
        <v>41</v>
      </c>
      <c r="Z76" s="20" t="s">
        <v>42</v>
      </c>
      <c r="AA76" s="20" t="s">
        <v>234</v>
      </c>
      <c r="AB76" s="20" t="s">
        <v>235</v>
      </c>
      <c r="AC76" s="20" t="s">
        <v>236</v>
      </c>
      <c r="AD76" s="20" t="s">
        <v>237</v>
      </c>
      <c r="AE76" s="20" t="s">
        <v>238</v>
      </c>
      <c r="AF76" s="20" t="s">
        <v>239</v>
      </c>
      <c r="AG76" s="20" t="s">
        <v>279</v>
      </c>
      <c r="AH76" s="20" t="s">
        <v>280</v>
      </c>
      <c r="AI76" s="20" t="s">
        <v>281</v>
      </c>
      <c r="AJ76" s="20" t="s">
        <v>282</v>
      </c>
      <c r="AK76" s="20" t="s">
        <v>283</v>
      </c>
      <c r="AL76" s="20" t="s">
        <v>284</v>
      </c>
      <c r="AM76" s="20" t="s">
        <v>286</v>
      </c>
      <c r="AN76" s="20" t="s">
        <v>287</v>
      </c>
      <c r="AO76" s="20" t="s">
        <v>288</v>
      </c>
      <c r="AP76" s="20" t="s">
        <v>293</v>
      </c>
      <c r="AQ76" s="20" t="s">
        <v>296</v>
      </c>
    </row>
    <row r="77" spans="2:43" x14ac:dyDescent="0.3">
      <c r="B77" s="21" t="s">
        <v>58</v>
      </c>
      <c r="C77" s="45">
        <v>0.11429567419999744</v>
      </c>
      <c r="D77" s="45">
        <v>0.11953431186548305</v>
      </c>
      <c r="E77" s="45">
        <v>0.15024315121732715</v>
      </c>
      <c r="F77" s="45">
        <v>0.17827025086239279</v>
      </c>
      <c r="G77" s="45">
        <v>0.18362822646280383</v>
      </c>
      <c r="H77" s="45">
        <v>0.17498248613539394</v>
      </c>
      <c r="I77" s="45">
        <v>0.19618409228332531</v>
      </c>
      <c r="J77" s="45">
        <v>0.19046459236780822</v>
      </c>
      <c r="K77" s="69">
        <v>0.21662950856124105</v>
      </c>
      <c r="L77" s="69">
        <v>0.20634608878370633</v>
      </c>
      <c r="M77" s="69">
        <v>0.19669320629948958</v>
      </c>
      <c r="N77" s="69">
        <v>0.14874609687845075</v>
      </c>
      <c r="O77" s="69">
        <v>0.13752191760294263</v>
      </c>
      <c r="P77" s="69">
        <v>0.1211300379282504</v>
      </c>
      <c r="Q77" s="69">
        <v>0.1234327291017443</v>
      </c>
      <c r="R77" s="69">
        <v>0.112917683091176</v>
      </c>
      <c r="S77" s="69">
        <v>0.12873718957974234</v>
      </c>
      <c r="T77" s="69">
        <v>0.126342469132914</v>
      </c>
      <c r="U77" s="69">
        <v>0.13166839675199515</v>
      </c>
      <c r="V77" s="69">
        <v>0.12659155596252664</v>
      </c>
      <c r="W77" s="69">
        <v>0.13533513506011818</v>
      </c>
      <c r="X77" s="69">
        <v>0.12663980222208376</v>
      </c>
      <c r="Y77" s="69">
        <v>9.4380940652803072E-2</v>
      </c>
      <c r="Z77" s="69">
        <v>9.1899577988973843E-2</v>
      </c>
      <c r="AA77" s="69">
        <v>6.3115030784534232E-2</v>
      </c>
      <c r="AB77" s="69">
        <v>6.0490692544143763E-2</v>
      </c>
      <c r="AC77" s="69">
        <v>7.2262831006025291E-2</v>
      </c>
      <c r="AD77" s="69">
        <v>7.4720382885545972E-2</v>
      </c>
      <c r="AE77" s="69">
        <v>5.7987387326826699E-2</v>
      </c>
      <c r="AF77" s="69">
        <v>5.9472680334378754E-2</v>
      </c>
      <c r="AG77" s="69">
        <v>5.789434243322944E-2</v>
      </c>
      <c r="AH77" s="69">
        <v>6.1846214291630064E-2</v>
      </c>
      <c r="AI77" s="69">
        <v>5.1708195342626911E-2</v>
      </c>
      <c r="AJ77" s="69">
        <v>6.5228251531834855E-2</v>
      </c>
      <c r="AK77" s="69">
        <v>0.16771872794708259</v>
      </c>
      <c r="AL77" s="69">
        <v>4.1190756363930998E-2</v>
      </c>
      <c r="AM77" s="69">
        <v>3.0178194217490933E-2</v>
      </c>
      <c r="AN77" s="69">
        <v>2.7273574397015717E-2</v>
      </c>
      <c r="AO77" s="69">
        <v>2.0597215779455648E-2</v>
      </c>
      <c r="AP77" s="69">
        <v>1.4565829231151886E-2</v>
      </c>
      <c r="AQ77" s="69">
        <v>2.2690714006466873E-2</v>
      </c>
    </row>
    <row r="78" spans="2:43" x14ac:dyDescent="0.3">
      <c r="B78" s="21" t="s">
        <v>57</v>
      </c>
      <c r="C78" s="45">
        <v>7.6265867027317108E-2</v>
      </c>
      <c r="D78" s="45">
        <v>7.5217752206669625E-2</v>
      </c>
      <c r="E78" s="45">
        <v>7.0509153320951035E-2</v>
      </c>
      <c r="F78" s="45">
        <v>6.490797224366654E-2</v>
      </c>
      <c r="G78" s="45">
        <v>0.11667214620708014</v>
      </c>
      <c r="H78" s="45">
        <v>9.5296870150029037E-2</v>
      </c>
      <c r="I78" s="45">
        <v>0.11563889192024168</v>
      </c>
      <c r="J78" s="45">
        <v>0.11183958029271023</v>
      </c>
      <c r="K78" s="69">
        <v>0.13770408300737089</v>
      </c>
      <c r="L78" s="69">
        <v>0.11816523850937195</v>
      </c>
      <c r="M78" s="69">
        <v>0.12564548945833517</v>
      </c>
      <c r="N78" s="69">
        <v>0.16068776254680334</v>
      </c>
      <c r="O78" s="69">
        <v>9.7418030728994506E-2</v>
      </c>
      <c r="P78" s="69">
        <v>0.15345989881464278</v>
      </c>
      <c r="Q78" s="69">
        <v>0.14980028903176099</v>
      </c>
      <c r="R78" s="69">
        <v>0.15175326776809683</v>
      </c>
      <c r="S78" s="69">
        <v>0.15490654001540569</v>
      </c>
      <c r="T78" s="69">
        <v>0.22247475127729083</v>
      </c>
      <c r="U78" s="69">
        <v>0.19662511762012619</v>
      </c>
      <c r="V78" s="69">
        <v>0.19573992849035321</v>
      </c>
      <c r="W78" s="69">
        <v>0.13043629931840256</v>
      </c>
      <c r="X78" s="69">
        <v>0.11280019891144698</v>
      </c>
      <c r="Y78" s="69">
        <v>7.6618206136713288E-2</v>
      </c>
      <c r="Z78" s="69">
        <v>6.7915474587623162E-2</v>
      </c>
      <c r="AA78" s="69">
        <v>8.1992176165976899E-2</v>
      </c>
      <c r="AB78" s="69">
        <v>7.5263411465934557E-2</v>
      </c>
      <c r="AC78" s="69">
        <v>7.0871194815253905E-2</v>
      </c>
      <c r="AD78" s="69">
        <v>6.0518996949899949E-2</v>
      </c>
      <c r="AE78" s="69">
        <v>6.2709711814979238E-2</v>
      </c>
      <c r="AF78" s="69">
        <v>6.3401928584994605E-2</v>
      </c>
      <c r="AG78" s="69">
        <v>4.3131752944053227E-2</v>
      </c>
      <c r="AH78" s="69">
        <v>3.6049098267073504E-2</v>
      </c>
      <c r="AI78" s="69">
        <v>2.9454609124383413E-2</v>
      </c>
      <c r="AJ78" s="69">
        <v>3.7460214370314146E-2</v>
      </c>
      <c r="AK78" s="69">
        <v>5.6949963379975328E-2</v>
      </c>
      <c r="AL78" s="69">
        <v>5.6331025037128522E-2</v>
      </c>
      <c r="AM78" s="69">
        <v>4.8799334270321466E-2</v>
      </c>
      <c r="AN78" s="69">
        <v>4.4630317484792938E-2</v>
      </c>
      <c r="AO78" s="69">
        <v>4.1932046767523885E-2</v>
      </c>
      <c r="AP78" s="69">
        <v>3.4017716787091895E-2</v>
      </c>
      <c r="AQ78" s="69">
        <v>4.0345478420891166E-2</v>
      </c>
    </row>
    <row r="79" spans="2:43" x14ac:dyDescent="0.3">
      <c r="B79" s="21" t="s">
        <v>60</v>
      </c>
      <c r="C79" s="45">
        <v>8.6684879559142225E-2</v>
      </c>
      <c r="D79" s="45">
        <v>9.7843773980285681E-2</v>
      </c>
      <c r="E79" s="45">
        <v>0.10493056120704441</v>
      </c>
      <c r="F79" s="45">
        <v>9.9138846929310159E-2</v>
      </c>
      <c r="G79" s="45">
        <v>9.7088364559656415E-2</v>
      </c>
      <c r="H79" s="45">
        <v>8.4714250151753212E-2</v>
      </c>
      <c r="I79" s="45">
        <v>7.9598866305715069E-2</v>
      </c>
      <c r="J79" s="45">
        <v>7.856124493238234E-2</v>
      </c>
      <c r="K79" s="69">
        <v>7.1310259918705834E-2</v>
      </c>
      <c r="L79" s="69">
        <v>7.0115161671034293E-2</v>
      </c>
      <c r="M79" s="69">
        <v>5.7348493816066833E-2</v>
      </c>
      <c r="N79" s="69">
        <v>7.2968686942206346E-2</v>
      </c>
      <c r="O79" s="69">
        <v>6.7979784335026272E-2</v>
      </c>
      <c r="P79" s="69">
        <v>7.4698873583905437E-2</v>
      </c>
      <c r="Q79" s="69">
        <v>8.784893052564198E-2</v>
      </c>
      <c r="R79" s="69">
        <v>9.5518711852088323E-2</v>
      </c>
      <c r="S79" s="69">
        <v>0.10979327847379756</v>
      </c>
      <c r="T79" s="69">
        <v>0.11377761577534853</v>
      </c>
      <c r="U79" s="69">
        <v>0.11564225322766375</v>
      </c>
      <c r="V79" s="69">
        <v>9.682652776701442E-2</v>
      </c>
      <c r="W79" s="69">
        <v>0.11301437387117991</v>
      </c>
      <c r="X79" s="69">
        <v>0.10761379816598986</v>
      </c>
      <c r="Y79" s="69">
        <v>9.8042173414287767E-2</v>
      </c>
      <c r="Z79" s="69">
        <v>7.4909970540956994E-2</v>
      </c>
      <c r="AA79" s="69">
        <v>6.3929144390261539E-2</v>
      </c>
      <c r="AB79" s="69">
        <v>7.0823703062469795E-2</v>
      </c>
      <c r="AC79" s="69">
        <v>6.076886480826587E-2</v>
      </c>
      <c r="AD79" s="69">
        <v>5.9098698499889267E-2</v>
      </c>
      <c r="AE79" s="69">
        <v>7.0421195662630734E-2</v>
      </c>
      <c r="AF79" s="69">
        <v>5.7296988540128581E-2</v>
      </c>
      <c r="AG79" s="69">
        <v>5.401708530450821E-2</v>
      </c>
      <c r="AH79" s="69">
        <v>4.8876470211933781E-2</v>
      </c>
      <c r="AI79" s="69">
        <v>4.795309724283929E-2</v>
      </c>
      <c r="AJ79" s="69">
        <v>4.8827681632563014E-2</v>
      </c>
      <c r="AK79" s="69">
        <v>0.1965838918830709</v>
      </c>
      <c r="AL79" s="69">
        <v>5.6531552025434605E-2</v>
      </c>
      <c r="AM79" s="69">
        <v>4.7281245601912741E-2</v>
      </c>
      <c r="AN79" s="69">
        <v>5.9017981448524805E-2</v>
      </c>
      <c r="AO79" s="69">
        <v>6.5119790475227299E-2</v>
      </c>
      <c r="AP79" s="69">
        <v>6.0645263083718391E-2</v>
      </c>
      <c r="AQ79" s="69">
        <v>5.4831235467418964E-2</v>
      </c>
    </row>
    <row r="80" spans="2:43" ht="14" thickBot="1" x14ac:dyDescent="0.35">
      <c r="B80" s="66" t="s">
        <v>59</v>
      </c>
      <c r="C80" s="67">
        <v>0.11271156226001473</v>
      </c>
      <c r="D80" s="67">
        <v>0.12028294622079275</v>
      </c>
      <c r="E80" s="67">
        <v>5.4103355108042719E-2</v>
      </c>
      <c r="F80" s="67">
        <v>6.8046720757944171E-2</v>
      </c>
      <c r="G80" s="67">
        <v>7.2309175980410048E-2</v>
      </c>
      <c r="H80" s="67">
        <v>8.8927782037761374E-2</v>
      </c>
      <c r="I80" s="67">
        <v>0.10211049776394195</v>
      </c>
      <c r="J80" s="67">
        <v>0.10281735369862344</v>
      </c>
      <c r="K80" s="69">
        <v>0.1173416076817928</v>
      </c>
      <c r="L80" s="69">
        <v>0.1297199628161341</v>
      </c>
      <c r="M80" s="69">
        <v>0.12159937986738326</v>
      </c>
      <c r="N80" s="69">
        <v>0.13089854966108871</v>
      </c>
      <c r="O80" s="69">
        <v>0.13077416556408561</v>
      </c>
      <c r="P80" s="69">
        <v>0.13574140174412383</v>
      </c>
      <c r="Q80" s="69">
        <v>0.10566394863134998</v>
      </c>
      <c r="R80" s="69">
        <v>9.5501231488640786E-2</v>
      </c>
      <c r="S80" s="69">
        <v>9.1926593977001508E-2</v>
      </c>
      <c r="T80" s="69">
        <v>0.13058505752455435</v>
      </c>
      <c r="U80" s="69">
        <v>0.12724498283295516</v>
      </c>
      <c r="V80" s="69">
        <v>0.13093611534619293</v>
      </c>
      <c r="W80" s="69">
        <v>0.13865986244509396</v>
      </c>
      <c r="X80" s="69">
        <v>9.1747919903958405E-2</v>
      </c>
      <c r="Y80" s="69">
        <v>7.8872516425682063E-2</v>
      </c>
      <c r="Z80" s="69">
        <v>8.3628929113828576E-2</v>
      </c>
      <c r="AA80" s="69">
        <v>0.11017802011612349</v>
      </c>
      <c r="AB80" s="69">
        <v>9.3107548468440049E-2</v>
      </c>
      <c r="AC80" s="69">
        <v>0.1016331468424425</v>
      </c>
      <c r="AD80" s="69">
        <v>7.7083620837460745E-2</v>
      </c>
      <c r="AE80" s="69">
        <v>8.26901927003941E-2</v>
      </c>
      <c r="AF80" s="69">
        <v>5.0452306277723617E-2</v>
      </c>
      <c r="AG80" s="69">
        <v>4.0001718847204444E-2</v>
      </c>
      <c r="AH80" s="69">
        <v>5.0057568092225758E-2</v>
      </c>
      <c r="AI80" s="69">
        <v>4.5286255922033988E-2</v>
      </c>
      <c r="AJ80" s="69">
        <v>4.5430617705908782E-2</v>
      </c>
      <c r="AK80" s="69">
        <v>0.36051192860753639</v>
      </c>
      <c r="AL80" s="69">
        <v>3.0648194160667403E-2</v>
      </c>
      <c r="AM80" s="69">
        <v>3.2242371974047675E-2</v>
      </c>
      <c r="AN80" s="69">
        <v>3.336029792654311E-2</v>
      </c>
      <c r="AO80" s="69">
        <v>4.4967966380189454E-2</v>
      </c>
      <c r="AP80" s="69">
        <v>2.9021764860778461E-2</v>
      </c>
      <c r="AQ80" s="69">
        <v>2.3380829101376545E-2</v>
      </c>
    </row>
    <row r="81" spans="1:43" ht="14" thickBot="1" x14ac:dyDescent="0.35">
      <c r="B81" s="4"/>
      <c r="C81" s="19"/>
      <c r="D81" s="19"/>
      <c r="E81" s="19"/>
      <c r="F81" s="19"/>
      <c r="G81" s="19"/>
      <c r="H81" s="19"/>
      <c r="I81" s="19"/>
      <c r="J81" s="19"/>
      <c r="K81" s="19"/>
      <c r="L81" s="19"/>
      <c r="M81" s="19"/>
      <c r="N81" s="19"/>
      <c r="O81" s="19"/>
      <c r="P81" s="19"/>
      <c r="Q81" s="19"/>
      <c r="R81" s="19"/>
      <c r="S81" s="19"/>
      <c r="T81" s="19"/>
      <c r="U81" s="19"/>
      <c r="V81" s="19"/>
      <c r="W81" s="19"/>
      <c r="X81" s="19"/>
      <c r="Y81" s="19"/>
      <c r="Z81" s="19"/>
      <c r="AA81" s="19"/>
      <c r="AB81" s="19"/>
      <c r="AC81" s="19"/>
      <c r="AD81" s="19"/>
      <c r="AE81" s="19"/>
      <c r="AF81" s="19"/>
      <c r="AG81" s="19"/>
      <c r="AH81" s="19"/>
      <c r="AI81" s="19"/>
      <c r="AJ81" s="19"/>
      <c r="AK81" s="19"/>
      <c r="AL81" s="19"/>
      <c r="AM81" s="19"/>
      <c r="AN81" s="19"/>
      <c r="AO81" s="19"/>
      <c r="AP81" s="19"/>
      <c r="AQ81" s="19"/>
    </row>
    <row r="84" spans="1:43" ht="14" thickBot="1" x14ac:dyDescent="0.35">
      <c r="B84" s="25" t="s">
        <v>220</v>
      </c>
    </row>
    <row r="85" spans="1:43" ht="14" thickBot="1" x14ac:dyDescent="0.35">
      <c r="B85" s="23"/>
      <c r="C85" s="27" t="s">
        <v>19</v>
      </c>
      <c r="D85" s="27" t="s">
        <v>20</v>
      </c>
      <c r="E85" s="27" t="s">
        <v>51</v>
      </c>
      <c r="F85" s="27" t="s">
        <v>52</v>
      </c>
      <c r="G85" s="27" t="s">
        <v>53</v>
      </c>
      <c r="H85" s="27" t="s">
        <v>54</v>
      </c>
      <c r="I85" s="27" t="s">
        <v>55</v>
      </c>
      <c r="J85" s="27" t="s">
        <v>56</v>
      </c>
      <c r="K85" s="27" t="s">
        <v>27</v>
      </c>
      <c r="L85" s="27" t="s">
        <v>28</v>
      </c>
      <c r="M85" s="27" t="s">
        <v>29</v>
      </c>
      <c r="N85" s="27" t="s">
        <v>30</v>
      </c>
      <c r="O85" s="27" t="s">
        <v>31</v>
      </c>
      <c r="P85" s="27" t="s">
        <v>32</v>
      </c>
      <c r="Q85" s="27" t="s">
        <v>33</v>
      </c>
      <c r="R85" s="27" t="s">
        <v>34</v>
      </c>
      <c r="S85" s="31" t="s">
        <v>35</v>
      </c>
      <c r="T85" s="31" t="s">
        <v>36</v>
      </c>
      <c r="U85" s="20" t="s">
        <v>37</v>
      </c>
      <c r="V85" s="20" t="s">
        <v>38</v>
      </c>
      <c r="W85" s="20" t="s">
        <v>39</v>
      </c>
      <c r="X85" s="20" t="s">
        <v>40</v>
      </c>
      <c r="Y85" s="20" t="s">
        <v>41</v>
      </c>
      <c r="Z85" s="20" t="s">
        <v>42</v>
      </c>
      <c r="AA85" s="20" t="s">
        <v>234</v>
      </c>
      <c r="AB85" s="20" t="s">
        <v>235</v>
      </c>
      <c r="AC85" s="20" t="s">
        <v>236</v>
      </c>
      <c r="AD85" s="20" t="s">
        <v>237</v>
      </c>
      <c r="AE85" s="20" t="s">
        <v>238</v>
      </c>
      <c r="AF85" s="20" t="s">
        <v>239</v>
      </c>
      <c r="AG85" s="20" t="s">
        <v>279</v>
      </c>
      <c r="AH85" s="20" t="s">
        <v>280</v>
      </c>
      <c r="AI85" s="20" t="s">
        <v>281</v>
      </c>
      <c r="AJ85" s="20" t="s">
        <v>282</v>
      </c>
      <c r="AK85" s="20" t="s">
        <v>283</v>
      </c>
      <c r="AL85" s="20" t="s">
        <v>284</v>
      </c>
      <c r="AM85" s="20" t="s">
        <v>286</v>
      </c>
      <c r="AN85" s="20" t="s">
        <v>287</v>
      </c>
      <c r="AO85" s="20" t="s">
        <v>288</v>
      </c>
      <c r="AP85" s="20" t="s">
        <v>293</v>
      </c>
      <c r="AQ85" s="20" t="s">
        <v>296</v>
      </c>
    </row>
    <row r="86" spans="1:43" x14ac:dyDescent="0.3">
      <c r="B86" s="32" t="s">
        <v>221</v>
      </c>
      <c r="C86" s="40">
        <v>0.79469546663615065</v>
      </c>
      <c r="D86" s="40">
        <v>0.75423851160794397</v>
      </c>
      <c r="E86" s="40">
        <v>0.68109209886941957</v>
      </c>
      <c r="F86" s="40">
        <v>0.75040085737697737</v>
      </c>
      <c r="G86" s="40">
        <v>0.74564184875051021</v>
      </c>
      <c r="H86" s="40">
        <v>0.77727873138676284</v>
      </c>
      <c r="I86" s="40">
        <v>0.79143006621655487</v>
      </c>
      <c r="J86" s="40">
        <v>0.78590400849624031</v>
      </c>
      <c r="K86" s="48">
        <v>0.78202008123553635</v>
      </c>
      <c r="L86" s="48">
        <v>0.8029350575824562</v>
      </c>
      <c r="M86" s="48">
        <v>0.79223045879722021</v>
      </c>
      <c r="N86" s="48">
        <v>0.79311308523578739</v>
      </c>
      <c r="O86" s="48">
        <v>0.84246334635834341</v>
      </c>
      <c r="P86" s="48">
        <v>0.81176304825714141</v>
      </c>
      <c r="Q86" s="48">
        <v>0.83277931691724205</v>
      </c>
      <c r="R86" s="48">
        <v>0.84194974835197334</v>
      </c>
      <c r="S86" s="48">
        <v>0.80778940361194218</v>
      </c>
      <c r="T86" s="48">
        <v>0.81370967282149698</v>
      </c>
      <c r="U86" s="48">
        <v>0.82159996216671172</v>
      </c>
      <c r="V86" s="48">
        <v>0.81085207994411623</v>
      </c>
      <c r="W86" s="48">
        <v>0.84311948379721768</v>
      </c>
      <c r="X86" s="48">
        <v>0.85199999999999998</v>
      </c>
      <c r="Y86" s="48">
        <v>0.872</v>
      </c>
      <c r="Z86" s="48">
        <v>0.85639439004564588</v>
      </c>
      <c r="AA86" s="48">
        <v>0.88596316731634239</v>
      </c>
      <c r="AB86" s="48">
        <v>0.90926690714246716</v>
      </c>
      <c r="AC86" s="48">
        <v>0.91553603127527294</v>
      </c>
      <c r="AD86" s="48">
        <v>0.89510691170769119</v>
      </c>
      <c r="AE86" s="48">
        <v>0.88756456132458694</v>
      </c>
      <c r="AF86" s="48">
        <v>0.90554899466383121</v>
      </c>
      <c r="AG86" s="48">
        <v>0.9002866170455216</v>
      </c>
      <c r="AH86" s="48">
        <v>0.92348464125224794</v>
      </c>
      <c r="AI86" s="48">
        <v>0.91486658860475267</v>
      </c>
      <c r="AJ86" s="48">
        <v>0.90643740797950312</v>
      </c>
      <c r="AK86" s="48">
        <v>0.76356714173073092</v>
      </c>
      <c r="AL86" s="48">
        <v>0.90726743986207803</v>
      </c>
      <c r="AM86" s="48">
        <v>0.92152247224358552</v>
      </c>
      <c r="AN86" s="48">
        <v>0.916683599204</v>
      </c>
      <c r="AO86" s="48">
        <v>0.95603651097112374</v>
      </c>
      <c r="AP86" s="48">
        <v>0.94280688008350721</v>
      </c>
      <c r="AQ86" s="48">
        <v>0.94276700192786422</v>
      </c>
    </row>
    <row r="87" spans="1:43" x14ac:dyDescent="0.3">
      <c r="B87" s="32" t="s">
        <v>222</v>
      </c>
      <c r="C87" s="40">
        <v>5.3406939683982878E-2</v>
      </c>
      <c r="D87" s="40">
        <v>7.4766969447789197E-2</v>
      </c>
      <c r="E87" s="40">
        <v>0.11316264925037675</v>
      </c>
      <c r="F87" s="40">
        <v>4.8504199358845326E-2</v>
      </c>
      <c r="G87" s="40">
        <v>2.8544175219247719E-2</v>
      </c>
      <c r="H87" s="40">
        <v>4.5303219523962455E-2</v>
      </c>
      <c r="I87" s="40">
        <v>3.8535469585139343E-2</v>
      </c>
      <c r="J87" s="40">
        <v>3.8955071287119246E-2</v>
      </c>
      <c r="K87" s="48">
        <v>3.1651944732563345E-2</v>
      </c>
      <c r="L87" s="48">
        <v>2.8685408918412231E-2</v>
      </c>
      <c r="M87" s="48">
        <v>4.4449592897841249E-2</v>
      </c>
      <c r="N87" s="48">
        <v>5.5264735779722109E-2</v>
      </c>
      <c r="O87" s="48">
        <v>3.8852329270303451E-2</v>
      </c>
      <c r="P87" s="48">
        <v>5.0378571198918601E-2</v>
      </c>
      <c r="Q87" s="48">
        <v>4.1460439833781317E-2</v>
      </c>
      <c r="R87" s="48">
        <v>4.3577631982731485E-2</v>
      </c>
      <c r="S87" s="48">
        <v>5.8706998433197079E-2</v>
      </c>
      <c r="T87" s="48">
        <v>1.1596017816614663E-2</v>
      </c>
      <c r="U87" s="48">
        <v>1.5816597522811136E-2</v>
      </c>
      <c r="V87" s="48">
        <v>3.2064128779371343E-2</v>
      </c>
      <c r="W87" s="48">
        <v>7.4026241395920948E-3</v>
      </c>
      <c r="X87" s="48">
        <v>1.0059763510847504E-2</v>
      </c>
      <c r="Y87" s="48">
        <v>6.8590327402180545E-3</v>
      </c>
      <c r="Z87" s="48">
        <v>2.9183813474640018E-2</v>
      </c>
      <c r="AA87" s="48">
        <v>1.7531265346498105E-2</v>
      </c>
      <c r="AB87" s="48">
        <v>6.1510598037889984E-3</v>
      </c>
      <c r="AC87" s="48">
        <v>2.3782038519860171E-3</v>
      </c>
      <c r="AD87" s="48">
        <v>2.5692666425008986E-2</v>
      </c>
      <c r="AE87" s="48">
        <v>3.1506775228635334E-2</v>
      </c>
      <c r="AF87" s="48">
        <v>1.039617574997035E-2</v>
      </c>
      <c r="AG87" s="48">
        <v>2.9334239088349104E-2</v>
      </c>
      <c r="AH87" s="48">
        <v>1.3429597096460636E-2</v>
      </c>
      <c r="AI87" s="48">
        <v>2.1988409837997772E-2</v>
      </c>
      <c r="AJ87" s="48">
        <v>3.5928474519010239E-2</v>
      </c>
      <c r="AK87" s="48">
        <v>1.4647708174485389E-2</v>
      </c>
      <c r="AL87" s="48">
        <v>2.7438922934735155E-2</v>
      </c>
      <c r="AM87" s="48">
        <v>2.5464415139157273E-2</v>
      </c>
      <c r="AN87" s="48">
        <v>2.534699127580679E-2</v>
      </c>
      <c r="AO87" s="48">
        <v>6.5859750581431387E-3</v>
      </c>
      <c r="AP87" s="48">
        <v>9.8116786555983489E-3</v>
      </c>
      <c r="AQ87" s="48">
        <v>2.1131422940861788E-2</v>
      </c>
    </row>
    <row r="88" spans="1:43" x14ac:dyDescent="0.3">
      <c r="B88" s="32" t="s">
        <v>223</v>
      </c>
      <c r="C88" s="40">
        <v>2.7890998233406395E-2</v>
      </c>
      <c r="D88" s="40">
        <v>3.6674153483130169E-2</v>
      </c>
      <c r="E88" s="40">
        <v>2.6239050380539385E-2</v>
      </c>
      <c r="F88" s="40">
        <v>2.5808526351883482E-2</v>
      </c>
      <c r="G88" s="40">
        <v>8.4788784046874247E-3</v>
      </c>
      <c r="H88" s="40">
        <v>9.6946835697939195E-3</v>
      </c>
      <c r="I88" s="40">
        <v>9.8667773019944609E-3</v>
      </c>
      <c r="J88" s="40">
        <v>2.2991430381080955E-2</v>
      </c>
      <c r="K88" s="48">
        <v>2.7823046071920158E-2</v>
      </c>
      <c r="L88" s="48">
        <v>1.9065455764873295E-2</v>
      </c>
      <c r="M88" s="48">
        <v>1.2210473872064165E-2</v>
      </c>
      <c r="N88" s="48">
        <v>8.9160821277371599E-3</v>
      </c>
      <c r="O88" s="48">
        <v>1.296584334368326E-2</v>
      </c>
      <c r="P88" s="48">
        <v>9.8894519814245671E-3</v>
      </c>
      <c r="Q88" s="48">
        <v>1.2396861623376509E-2</v>
      </c>
      <c r="R88" s="48">
        <v>1.5313280565897558E-2</v>
      </c>
      <c r="S88" s="48">
        <v>1.2275802340710573E-2</v>
      </c>
      <c r="T88" s="48">
        <v>3.3334551381434742E-2</v>
      </c>
      <c r="U88" s="48">
        <v>1.2504376775729019E-2</v>
      </c>
      <c r="V88" s="48">
        <v>1.5117130600692653E-2</v>
      </c>
      <c r="W88" s="48">
        <v>7.769886500133682E-3</v>
      </c>
      <c r="X88" s="48">
        <v>2.3604452455694026E-3</v>
      </c>
      <c r="Y88" s="48">
        <v>4.82863225290145E-3</v>
      </c>
      <c r="Z88" s="48">
        <v>6.7947067491156852E-4</v>
      </c>
      <c r="AA88" s="48">
        <v>3.128842883699209E-3</v>
      </c>
      <c r="AB88" s="48">
        <v>4.3494816641995605E-3</v>
      </c>
      <c r="AC88" s="48">
        <v>7.227519500019792E-4</v>
      </c>
      <c r="AD88" s="48">
        <v>1.3977209053152674E-2</v>
      </c>
      <c r="AE88" s="48">
        <v>6.9424156147049462E-3</v>
      </c>
      <c r="AF88" s="48">
        <v>1.5338315046062779E-2</v>
      </c>
      <c r="AG88" s="48">
        <v>6.0613436135401886E-3</v>
      </c>
      <c r="AH88" s="48">
        <v>9.3258417842273234E-3</v>
      </c>
      <c r="AI88" s="48">
        <v>5.3692322815012006E-3</v>
      </c>
      <c r="AJ88" s="48">
        <v>7.7646516373994535E-3</v>
      </c>
      <c r="AK88" s="48">
        <v>2.4104864729244135E-3</v>
      </c>
      <c r="AL88" s="48">
        <v>5.4896200020430296E-3</v>
      </c>
      <c r="AM88" s="48">
        <v>2.4068246005549679E-3</v>
      </c>
      <c r="AN88" s="48">
        <v>7.8357756410835904E-3</v>
      </c>
      <c r="AO88" s="48">
        <v>5.7170843441420403E-3</v>
      </c>
      <c r="AP88" s="48">
        <v>1.8565532304404875E-2</v>
      </c>
      <c r="AQ88" s="48">
        <v>5.3499029995423995E-3</v>
      </c>
    </row>
    <row r="89" spans="1:43" x14ac:dyDescent="0.3">
      <c r="B89" s="32" t="s">
        <v>224</v>
      </c>
      <c r="C89" s="40">
        <v>3.2749219520188853E-2</v>
      </c>
      <c r="D89" s="40">
        <v>4.9383219930904346E-2</v>
      </c>
      <c r="E89" s="40">
        <v>0.10972531163566411</v>
      </c>
      <c r="F89" s="40">
        <v>9.6832178444760275E-2</v>
      </c>
      <c r="G89" s="40">
        <v>9.6896280438161023E-2</v>
      </c>
      <c r="H89" s="40">
        <v>5.5079076661251725E-2</v>
      </c>
      <c r="I89" s="40">
        <v>2.3796592458502325E-2</v>
      </c>
      <c r="J89" s="40">
        <v>2.991785268913907E-2</v>
      </c>
      <c r="K89" s="48">
        <v>1.3360211545056955E-2</v>
      </c>
      <c r="L89" s="48">
        <v>1.4332626841605033E-2</v>
      </c>
      <c r="M89" s="48">
        <v>1.4573048529078807E-2</v>
      </c>
      <c r="N89" s="48">
        <v>1.0115400573676461E-2</v>
      </c>
      <c r="O89" s="48">
        <v>5.1153593829980117E-3</v>
      </c>
      <c r="P89" s="48">
        <v>1.2252469191598434E-2</v>
      </c>
      <c r="Q89" s="48">
        <v>8.8876219512350734E-3</v>
      </c>
      <c r="R89" s="48">
        <v>1.7658576590923142E-3</v>
      </c>
      <c r="S89" s="48">
        <v>9.4877318723647491E-3</v>
      </c>
      <c r="T89" s="48">
        <v>9.2670757241158763E-3</v>
      </c>
      <c r="U89" s="48">
        <v>9.5772910207237247E-3</v>
      </c>
      <c r="V89" s="48">
        <v>2.0811211480940173E-2</v>
      </c>
      <c r="W89" s="48">
        <v>1.8038323925219635E-2</v>
      </c>
      <c r="X89" s="48">
        <v>2.4952783217538396E-2</v>
      </c>
      <c r="Y89" s="48">
        <v>1.8262694533125533E-2</v>
      </c>
      <c r="Z89" s="48">
        <v>3.3320177300745768E-2</v>
      </c>
      <c r="AA89" s="48">
        <v>1.1543195206100124E-2</v>
      </c>
      <c r="AB89" s="48">
        <v>1.173565666628581E-2</v>
      </c>
      <c r="AC89" s="48">
        <v>1.5768196907486893E-2</v>
      </c>
      <c r="AD89" s="48">
        <v>8.7249666856556319E-3</v>
      </c>
      <c r="AE89" s="48">
        <v>1.4086699808790562E-2</v>
      </c>
      <c r="AF89" s="48">
        <v>2.3008522067571206E-2</v>
      </c>
      <c r="AG89" s="48">
        <v>2.8930286355366968E-2</v>
      </c>
      <c r="AH89" s="48">
        <v>2.7510577299692522E-2</v>
      </c>
      <c r="AI89" s="48">
        <v>3.4992732986406254E-2</v>
      </c>
      <c r="AJ89" s="48">
        <v>1.4658706404144262E-2</v>
      </c>
      <c r="AK89" s="48">
        <v>1.6391674448933965E-2</v>
      </c>
      <c r="AL89" s="48">
        <v>2.9438022852920964E-2</v>
      </c>
      <c r="AM89" s="48">
        <v>2.8487306548269226E-2</v>
      </c>
      <c r="AN89" s="48">
        <v>2.9170854515889497E-2</v>
      </c>
      <c r="AO89" s="48">
        <v>3.5167337207185037E-3</v>
      </c>
      <c r="AP89" s="48">
        <v>7.3263028145942009E-3</v>
      </c>
      <c r="AQ89" s="48">
        <v>6.2502827114534944E-3</v>
      </c>
    </row>
    <row r="90" spans="1:43" x14ac:dyDescent="0.3">
      <c r="B90" s="32" t="s">
        <v>225</v>
      </c>
      <c r="C90" s="40">
        <v>1.6632043897041149E-2</v>
      </c>
      <c r="D90" s="40">
        <v>3.9465141214738543E-3</v>
      </c>
      <c r="E90" s="40">
        <v>1.0555540796622765E-2</v>
      </c>
      <c r="F90" s="40">
        <v>9.365721350756747E-3</v>
      </c>
      <c r="G90" s="40">
        <v>1.6400103908109132E-2</v>
      </c>
      <c r="H90" s="40">
        <v>1.4294193589883051E-2</v>
      </c>
      <c r="I90" s="40">
        <v>1.9896648311108257E-2</v>
      </c>
      <c r="J90" s="40">
        <v>1.0797796892960945E-2</v>
      </c>
      <c r="K90" s="48">
        <v>1.4314768172705734E-2</v>
      </c>
      <c r="L90" s="48">
        <v>1.2192150600630195E-2</v>
      </c>
      <c r="M90" s="48">
        <v>1.4724416063005346E-2</v>
      </c>
      <c r="N90" s="48">
        <v>1.1757157930882859E-2</v>
      </c>
      <c r="O90" s="48">
        <v>7.9052069273007324E-3</v>
      </c>
      <c r="P90" s="48">
        <v>7.4042437690182202E-3</v>
      </c>
      <c r="Q90" s="48">
        <v>3.4358183046652485E-3</v>
      </c>
      <c r="R90" s="48">
        <v>3.3221829985290961E-3</v>
      </c>
      <c r="S90" s="48">
        <v>1.5257763780798366E-2</v>
      </c>
      <c r="T90" s="48">
        <v>2.9731056258345327E-2</v>
      </c>
      <c r="U90" s="48">
        <v>3.070707444300453E-2</v>
      </c>
      <c r="V90" s="48">
        <v>1.2578478467334734E-2</v>
      </c>
      <c r="W90" s="48">
        <v>1.8128010431406955E-2</v>
      </c>
      <c r="X90" s="48">
        <v>1.6159283530975621E-2</v>
      </c>
      <c r="Y90" s="48">
        <v>8.1704910121789525E-3</v>
      </c>
      <c r="Z90" s="48">
        <v>6.8634139059263596E-3</v>
      </c>
      <c r="AA90" s="48">
        <v>2.8161250058483175E-3</v>
      </c>
      <c r="AB90" s="48">
        <v>4.3435244157256298E-3</v>
      </c>
      <c r="AC90" s="48">
        <v>2.8590608309949331E-3</v>
      </c>
      <c r="AD90" s="48">
        <v>2.051182629851764E-3</v>
      </c>
      <c r="AE90" s="48">
        <v>9.7615824729110484E-3</v>
      </c>
      <c r="AF90" s="48">
        <v>1.4482819015370983E-3</v>
      </c>
      <c r="AG90" s="48">
        <v>5.5080214555989927E-3</v>
      </c>
      <c r="AH90" s="48">
        <v>5.2937128083839849E-4</v>
      </c>
      <c r="AI90" s="48">
        <v>1.8453898566814287E-3</v>
      </c>
      <c r="AJ90" s="48">
        <v>1.9720787485284171E-2</v>
      </c>
      <c r="AK90" s="48">
        <v>1.4579183420421469E-2</v>
      </c>
      <c r="AL90" s="48">
        <v>3.6649224652900588E-3</v>
      </c>
      <c r="AM90" s="48">
        <v>2.1386270185201821E-3</v>
      </c>
      <c r="AN90" s="48">
        <v>1.4996699071361088E-3</v>
      </c>
      <c r="AO90" s="48">
        <v>2.0145834737819641E-3</v>
      </c>
      <c r="AP90" s="48">
        <v>2.7205713159069865E-3</v>
      </c>
      <c r="AQ90" s="48">
        <v>4.2022517962993335E-3</v>
      </c>
    </row>
    <row r="91" spans="1:43" x14ac:dyDescent="0.3">
      <c r="B91" s="32" t="s">
        <v>226</v>
      </c>
      <c r="C91" s="40">
        <v>7.1363179658198066E-3</v>
      </c>
      <c r="D91" s="40">
        <v>8.9409623951228791E-3</v>
      </c>
      <c r="E91" s="40">
        <v>7.6828654973791644E-3</v>
      </c>
      <c r="F91" s="40">
        <v>4.7513893168688297E-3</v>
      </c>
      <c r="G91" s="40">
        <v>1.8195351810583599E-2</v>
      </c>
      <c r="H91" s="40">
        <v>1.3171640228069719E-2</v>
      </c>
      <c r="I91" s="40">
        <v>8.480677255509269E-3</v>
      </c>
      <c r="J91" s="40">
        <v>1.5460301057456861E-2</v>
      </c>
      <c r="K91" s="48">
        <v>1.9595636705106913E-2</v>
      </c>
      <c r="L91" s="48">
        <v>1.8452690482257096E-2</v>
      </c>
      <c r="M91" s="48">
        <v>1.7215309715569168E-2</v>
      </c>
      <c r="N91" s="48">
        <v>1.2420485779635391E-2</v>
      </c>
      <c r="O91" s="48">
        <v>7.8162798708079923E-3</v>
      </c>
      <c r="P91" s="48">
        <v>9.3887968737513261E-3</v>
      </c>
      <c r="Q91" s="48">
        <v>9.2001860013262143E-3</v>
      </c>
      <c r="R91" s="48">
        <v>1.3600476406043293E-2</v>
      </c>
      <c r="S91" s="48">
        <v>7.0019778303376558E-3</v>
      </c>
      <c r="T91" s="48">
        <v>1.5570023911881135E-2</v>
      </c>
      <c r="U91" s="48">
        <v>5.6612353875318015E-3</v>
      </c>
      <c r="V91" s="48">
        <v>1.9949696330313148E-2</v>
      </c>
      <c r="W91" s="48">
        <v>2.8084478018745558E-3</v>
      </c>
      <c r="X91" s="48">
        <v>4.154589552167378E-3</v>
      </c>
      <c r="Y91" s="48">
        <v>1.0777094331853492E-2</v>
      </c>
      <c r="Z91" s="48">
        <v>4.9944197035936538E-3</v>
      </c>
      <c r="AA91" s="48">
        <v>1.5129041985823996E-2</v>
      </c>
      <c r="AB91" s="48">
        <v>4.9793130355899133E-5</v>
      </c>
      <c r="AC91" s="48">
        <v>6.2126728570347052E-3</v>
      </c>
      <c r="AD91" s="48">
        <v>3.4379600951726093E-3</v>
      </c>
      <c r="AE91" s="48">
        <v>6.7223613733714433E-5</v>
      </c>
      <c r="AF91" s="48">
        <v>1.2232517328849364E-3</v>
      </c>
      <c r="AG91" s="48">
        <v>2.8688786682081775E-4</v>
      </c>
      <c r="AH91" s="48">
        <v>8.1412378966331633E-4</v>
      </c>
      <c r="AI91" s="48">
        <v>7.1036916259308036E-4</v>
      </c>
      <c r="AJ91" s="48">
        <v>3.4619666988106154E-4</v>
      </c>
      <c r="AK91" s="48">
        <v>9.1585644001103104E-3</v>
      </c>
      <c r="AL91" s="48">
        <v>4.601348945022894E-3</v>
      </c>
      <c r="AM91" s="48">
        <v>7.281464399756625E-4</v>
      </c>
      <c r="AN91" s="48">
        <v>9.3468772739936081E-4</v>
      </c>
      <c r="AO91" s="48">
        <v>1.0841914863396909E-2</v>
      </c>
      <c r="AP91" s="48">
        <v>9.8871109251053539E-5</v>
      </c>
      <c r="AQ91" s="48">
        <v>3.5633126607301289E-4</v>
      </c>
    </row>
    <row r="92" spans="1:43" ht="14" thickBot="1" x14ac:dyDescent="0.35">
      <c r="B92" s="32" t="s">
        <v>227</v>
      </c>
      <c r="C92" s="40">
        <v>6.748901406341104E-2</v>
      </c>
      <c r="D92" s="40">
        <v>7.2049669013635284E-2</v>
      </c>
      <c r="E92" s="40">
        <v>5.1542483569998465E-2</v>
      </c>
      <c r="F92" s="40">
        <v>6.4337127799907926E-2</v>
      </c>
      <c r="G92" s="40">
        <v>8.5843361468700752E-2</v>
      </c>
      <c r="H92" s="40">
        <v>8.5178455040276241E-2</v>
      </c>
      <c r="I92" s="40">
        <v>0.10799376887119214</v>
      </c>
      <c r="J92" s="40">
        <v>9.5973539196002391E-2</v>
      </c>
      <c r="K92" s="48">
        <v>0.11123466865882586</v>
      </c>
      <c r="L92" s="48">
        <v>0.10433722284322515</v>
      </c>
      <c r="M92" s="48">
        <v>0.10459635836894482</v>
      </c>
      <c r="N92" s="48">
        <v>0.10841362494241549</v>
      </c>
      <c r="O92" s="48">
        <v>8.4881842626106513E-2</v>
      </c>
      <c r="P92" s="48">
        <v>9.8923008762335313E-2</v>
      </c>
      <c r="Q92" s="48">
        <v>9.1839440050777307E-2</v>
      </c>
      <c r="R92" s="48">
        <v>8.04708220357329E-2</v>
      </c>
      <c r="S92" s="48">
        <v>8.9480322130649617E-2</v>
      </c>
      <c r="T92" s="48">
        <v>8.6791602086111239E-2</v>
      </c>
      <c r="U92" s="48">
        <v>0.10413346268348812</v>
      </c>
      <c r="V92" s="48">
        <v>8.8627274397231684E-2</v>
      </c>
      <c r="W92" s="48">
        <v>0.10273322340455525</v>
      </c>
      <c r="X92" s="48">
        <v>9.03043722150111E-2</v>
      </c>
      <c r="Y92" s="48">
        <v>7.9091734617037474E-2</v>
      </c>
      <c r="Z92" s="48">
        <v>6.8564314894536862E-2</v>
      </c>
      <c r="AA92" s="48">
        <v>6.3888362255687961E-2</v>
      </c>
      <c r="AB92" s="48">
        <v>6.4103577177177143E-2</v>
      </c>
      <c r="AC92" s="48">
        <v>5.6523082327222772E-2</v>
      </c>
      <c r="AD92" s="48">
        <v>5.1009103403467107E-2</v>
      </c>
      <c r="AE92" s="48">
        <v>5.007074193663736E-2</v>
      </c>
      <c r="AF92" s="48">
        <v>4.3036458838142631E-2</v>
      </c>
      <c r="AG92" s="48">
        <v>2.9592604574802197E-2</v>
      </c>
      <c r="AH92" s="48">
        <v>2.4905847496869749E-2</v>
      </c>
      <c r="AI92" s="48">
        <v>2.0227277270067526E-2</v>
      </c>
      <c r="AJ92" s="48">
        <v>1.5143775304777753E-2</v>
      </c>
      <c r="AK92" s="48">
        <v>0.17924524135239353</v>
      </c>
      <c r="AL92" s="48">
        <v>2.209972293790996E-2</v>
      </c>
      <c r="AM92" s="48">
        <v>1.9252208009937263E-2</v>
      </c>
      <c r="AN92" s="48">
        <v>1.852842172868439E-2</v>
      </c>
      <c r="AO92" s="48">
        <v>1.5287197568693598E-2</v>
      </c>
      <c r="AP92" s="48">
        <v>1.8670163716737506E-2</v>
      </c>
      <c r="AQ92" s="48">
        <v>1.9942806357905782E-2</v>
      </c>
    </row>
    <row r="93" spans="1:43" ht="14" thickBot="1" x14ac:dyDescent="0.35">
      <c r="B93" s="30" t="s">
        <v>134</v>
      </c>
      <c r="C93" s="24">
        <v>11016359216.493481</v>
      </c>
      <c r="D93" s="24">
        <v>10623325723.557184</v>
      </c>
      <c r="E93" s="24">
        <v>10411817273.896864</v>
      </c>
      <c r="F93" s="24">
        <v>9550116821.6913795</v>
      </c>
      <c r="G93" s="24">
        <v>9019511936.7346668</v>
      </c>
      <c r="H93" s="24">
        <v>9382212112.6804504</v>
      </c>
      <c r="I93" s="24">
        <v>9914389064.6381187</v>
      </c>
      <c r="J93" s="24">
        <v>9952575018.1323299</v>
      </c>
      <c r="K93" s="24">
        <v>9743768281.7099991</v>
      </c>
      <c r="L93" s="24">
        <v>10735210999.629501</v>
      </c>
      <c r="M93" s="24">
        <v>11973546311.973391</v>
      </c>
      <c r="N93" s="24">
        <v>12292184403.671801</v>
      </c>
      <c r="O93" s="24">
        <v>13052153831.969999</v>
      </c>
      <c r="P93" s="24">
        <v>13874321955</v>
      </c>
      <c r="Q93" s="24">
        <v>14011646213.880001</v>
      </c>
      <c r="R93" s="24">
        <v>15018015049.77</v>
      </c>
      <c r="S93" s="24">
        <v>16716848705.639997</v>
      </c>
      <c r="T93" s="24">
        <v>15895798349.490002</v>
      </c>
      <c r="U93" s="24">
        <v>16332632010.609999</v>
      </c>
      <c r="V93" s="24">
        <v>17724830676.380001</v>
      </c>
      <c r="W93" s="24">
        <v>17039545356.000002</v>
      </c>
      <c r="X93" s="24">
        <v>18607463642.941715</v>
      </c>
      <c r="Y93" s="24">
        <v>16497190617.93</v>
      </c>
      <c r="Z93" s="24">
        <v>16010334164.039999</v>
      </c>
      <c r="AA93" s="24">
        <v>16214515859.619999</v>
      </c>
      <c r="AB93" s="24">
        <v>17951457030.539997</v>
      </c>
      <c r="AC93" s="24">
        <v>19432188692.07</v>
      </c>
      <c r="AD93" s="24">
        <v>22603475426.93</v>
      </c>
      <c r="AE93" s="24">
        <v>25260126549.078529</v>
      </c>
      <c r="AF93" s="24">
        <v>24764604778.899998</v>
      </c>
      <c r="AG93" s="24">
        <v>29297758434.830002</v>
      </c>
      <c r="AH93" s="24">
        <v>34952656329.779999</v>
      </c>
      <c r="AI93" s="24">
        <v>31573016286.529995</v>
      </c>
      <c r="AJ93" s="24">
        <v>32073437834.669998</v>
      </c>
      <c r="AK93" s="24">
        <v>29376067634.220001</v>
      </c>
      <c r="AL93" s="24">
        <v>39776465911.799995</v>
      </c>
      <c r="AM93" s="24">
        <v>42080011492.244957</v>
      </c>
      <c r="AN93" s="24">
        <v>42021687741.10173</v>
      </c>
      <c r="AO93" s="24">
        <v>45231537956.050011</v>
      </c>
      <c r="AP93" s="24">
        <v>50085191321.874779</v>
      </c>
      <c r="AQ93" s="24">
        <v>45201527801.660004</v>
      </c>
    </row>
    <row r="95" spans="1:43" s="15" customFormat="1" ht="14" thickBot="1" x14ac:dyDescent="0.35">
      <c r="A95" s="32"/>
      <c r="B95" s="25" t="s">
        <v>228</v>
      </c>
      <c r="C95" s="32"/>
      <c r="D95" s="32"/>
      <c r="E95" s="32"/>
      <c r="F95" s="32"/>
      <c r="G95" s="32"/>
      <c r="H95" s="32"/>
      <c r="I95" s="32"/>
      <c r="J95" s="32"/>
      <c r="K95" s="32"/>
      <c r="L95" s="32"/>
      <c r="M95" s="32"/>
      <c r="N95" s="32"/>
      <c r="O95" s="32"/>
      <c r="P95" s="32"/>
      <c r="Q95" s="32"/>
      <c r="R95" s="32"/>
      <c r="S95" s="32"/>
      <c r="T95" s="32"/>
    </row>
    <row r="96" spans="1:43" s="15" customFormat="1" ht="14" thickBot="1" x14ac:dyDescent="0.35">
      <c r="A96" s="32"/>
      <c r="B96" s="23"/>
      <c r="C96" s="27" t="s">
        <v>19</v>
      </c>
      <c r="D96" s="27" t="s">
        <v>20</v>
      </c>
      <c r="E96" s="27" t="s">
        <v>51</v>
      </c>
      <c r="F96" s="27" t="s">
        <v>52</v>
      </c>
      <c r="G96" s="27" t="s">
        <v>53</v>
      </c>
      <c r="H96" s="27" t="s">
        <v>54</v>
      </c>
      <c r="I96" s="27" t="s">
        <v>55</v>
      </c>
      <c r="J96" s="27" t="s">
        <v>56</v>
      </c>
      <c r="K96" s="27" t="s">
        <v>27</v>
      </c>
      <c r="L96" s="27" t="s">
        <v>28</v>
      </c>
      <c r="M96" s="27" t="s">
        <v>29</v>
      </c>
      <c r="N96" s="27" t="s">
        <v>30</v>
      </c>
      <c r="O96" s="27" t="s">
        <v>31</v>
      </c>
      <c r="P96" s="27" t="s">
        <v>32</v>
      </c>
      <c r="Q96" s="27" t="s">
        <v>33</v>
      </c>
      <c r="R96" s="27" t="s">
        <v>34</v>
      </c>
      <c r="S96" s="31" t="s">
        <v>35</v>
      </c>
      <c r="T96" s="31" t="s">
        <v>36</v>
      </c>
      <c r="U96" s="20" t="s">
        <v>37</v>
      </c>
      <c r="V96" s="20" t="s">
        <v>38</v>
      </c>
      <c r="W96" s="20" t="s">
        <v>39</v>
      </c>
      <c r="X96" s="20" t="s">
        <v>40</v>
      </c>
      <c r="Y96" s="20" t="s">
        <v>41</v>
      </c>
      <c r="Z96" s="20" t="s">
        <v>42</v>
      </c>
      <c r="AA96" s="20" t="s">
        <v>234</v>
      </c>
      <c r="AB96" s="20" t="s">
        <v>235</v>
      </c>
      <c r="AC96" s="20" t="s">
        <v>236</v>
      </c>
      <c r="AD96" s="20" t="s">
        <v>237</v>
      </c>
      <c r="AE96" s="20" t="s">
        <v>238</v>
      </c>
      <c r="AF96" s="20" t="s">
        <v>239</v>
      </c>
      <c r="AG96" s="20" t="s">
        <v>279</v>
      </c>
      <c r="AH96" s="20" t="s">
        <v>280</v>
      </c>
      <c r="AI96" s="20" t="s">
        <v>281</v>
      </c>
      <c r="AJ96" s="20" t="s">
        <v>282</v>
      </c>
      <c r="AK96" s="20" t="s">
        <v>283</v>
      </c>
      <c r="AL96" s="20" t="s">
        <v>284</v>
      </c>
      <c r="AM96" s="20" t="s">
        <v>286</v>
      </c>
      <c r="AN96" s="20" t="s">
        <v>287</v>
      </c>
      <c r="AO96" s="20" t="s">
        <v>288</v>
      </c>
      <c r="AP96" s="20" t="s">
        <v>293</v>
      </c>
      <c r="AQ96" s="20" t="s">
        <v>296</v>
      </c>
    </row>
    <row r="97" spans="1:43" s="15" customFormat="1" x14ac:dyDescent="0.3">
      <c r="A97" s="32"/>
      <c r="B97" s="32" t="s">
        <v>221</v>
      </c>
      <c r="C97" s="40">
        <v>0.69270683078466755</v>
      </c>
      <c r="D97" s="40">
        <v>0.6157074524725572</v>
      </c>
      <c r="E97" s="40">
        <v>0.58220561045349151</v>
      </c>
      <c r="F97" s="40">
        <v>0.59179420343344902</v>
      </c>
      <c r="G97" s="40">
        <v>0.63656670843757823</v>
      </c>
      <c r="H97" s="40">
        <v>0.67557540449667353</v>
      </c>
      <c r="I97" s="40">
        <v>0.66386551010117356</v>
      </c>
      <c r="J97" s="40">
        <v>0.68935198606348358</v>
      </c>
      <c r="K97" s="48">
        <v>0.64294421014199821</v>
      </c>
      <c r="L97" s="48">
        <v>0.62459040730006588</v>
      </c>
      <c r="M97" s="48">
        <v>0.79064365620471555</v>
      </c>
      <c r="N97" s="48">
        <v>0.72644145152928052</v>
      </c>
      <c r="O97" s="48">
        <v>0.73475376040153018</v>
      </c>
      <c r="P97" s="48">
        <v>0.67738577325793337</v>
      </c>
      <c r="Q97" s="48">
        <v>0.70833018700786599</v>
      </c>
      <c r="R97" s="48">
        <v>0.68626626504958455</v>
      </c>
      <c r="S97" s="48">
        <v>0.68775977389958276</v>
      </c>
      <c r="T97" s="48">
        <v>0.72537473947635345</v>
      </c>
      <c r="U97" s="48">
        <v>0.73192449879154042</v>
      </c>
      <c r="V97" s="48">
        <v>0.73141323182613083</v>
      </c>
      <c r="W97" s="48">
        <v>0.69466551696397172</v>
      </c>
      <c r="X97" s="48">
        <v>0.75578959462555828</v>
      </c>
      <c r="Y97" s="48">
        <v>0.72710580708660832</v>
      </c>
      <c r="Z97" s="48">
        <v>0.73315806033915731</v>
      </c>
      <c r="AA97" s="48">
        <v>0.73205349762438932</v>
      </c>
      <c r="AB97" s="48">
        <v>0.77388903595859126</v>
      </c>
      <c r="AC97" s="48">
        <v>0.81286401850731671</v>
      </c>
      <c r="AD97" s="48">
        <v>0.80215614130359569</v>
      </c>
      <c r="AE97" s="48">
        <v>0.78379389963589174</v>
      </c>
      <c r="AF97" s="48">
        <v>0.80623819310834877</v>
      </c>
      <c r="AG97" s="48">
        <v>0.81518775445664327</v>
      </c>
      <c r="AH97" s="48">
        <v>0.78454182515322479</v>
      </c>
      <c r="AI97" s="48">
        <v>0.8289493170636969</v>
      </c>
      <c r="AJ97" s="48">
        <v>0.82153114776152736</v>
      </c>
      <c r="AK97" s="48">
        <v>0.72874631773318332</v>
      </c>
      <c r="AL97" s="48">
        <v>0.81194549109446312</v>
      </c>
      <c r="AM97" s="48">
        <v>0.81972599967523063</v>
      </c>
      <c r="AN97" s="48">
        <v>0.83611055848746096</v>
      </c>
      <c r="AO97" s="48">
        <v>0.844920202472633</v>
      </c>
      <c r="AP97" s="48">
        <v>0.88661389034811577</v>
      </c>
      <c r="AQ97" s="48">
        <v>0.83297506630670093</v>
      </c>
    </row>
    <row r="98" spans="1:43" s="15" customFormat="1" x14ac:dyDescent="0.3">
      <c r="A98" s="32"/>
      <c r="B98" s="32" t="s">
        <v>222</v>
      </c>
      <c r="C98" s="40">
        <v>4.571885044110955E-2</v>
      </c>
      <c r="D98" s="40">
        <v>7.453950243976401E-2</v>
      </c>
      <c r="E98" s="40">
        <v>7.9053132643777141E-2</v>
      </c>
      <c r="F98" s="40">
        <v>5.9710258933569585E-2</v>
      </c>
      <c r="G98" s="40">
        <v>4.4068360876041768E-2</v>
      </c>
      <c r="H98" s="40">
        <v>4.4675275509479417E-2</v>
      </c>
      <c r="I98" s="40">
        <v>4.5526802429806376E-2</v>
      </c>
      <c r="J98" s="40">
        <v>5.7534011951824865E-2</v>
      </c>
      <c r="K98" s="48">
        <v>6.8449086099096584E-2</v>
      </c>
      <c r="L98" s="48">
        <v>5.2164174084051405E-2</v>
      </c>
      <c r="M98" s="48">
        <v>5.5529274046133906E-2</v>
      </c>
      <c r="N98" s="48">
        <v>5.9702565310326063E-2</v>
      </c>
      <c r="O98" s="48">
        <v>5.7722552846124695E-2</v>
      </c>
      <c r="P98" s="48">
        <v>7.1845143291142277E-2</v>
      </c>
      <c r="Q98" s="48">
        <v>6.1691961263976018E-2</v>
      </c>
      <c r="R98" s="48">
        <v>6.8751090898822989E-2</v>
      </c>
      <c r="S98" s="48">
        <v>7.1285775820508337E-2</v>
      </c>
      <c r="T98" s="48">
        <v>1.9932847347799543E-2</v>
      </c>
      <c r="U98" s="48">
        <v>1.5121697569216844E-2</v>
      </c>
      <c r="V98" s="48">
        <v>1.6360209886056829E-2</v>
      </c>
      <c r="W98" s="48">
        <v>1.4067990142477392E-2</v>
      </c>
      <c r="X98" s="48">
        <v>1.5771726726308642E-2</v>
      </c>
      <c r="Y98" s="48">
        <v>6.8742192686387597E-3</v>
      </c>
      <c r="Z98" s="48">
        <v>1.0523830785271195E-2</v>
      </c>
      <c r="AA98" s="48">
        <v>1.6482665031262125E-2</v>
      </c>
      <c r="AB98" s="48">
        <v>8.8362023285613964E-3</v>
      </c>
      <c r="AC98" s="48">
        <v>1.3250870780748877E-2</v>
      </c>
      <c r="AD98" s="48">
        <v>1.8148863291688955E-2</v>
      </c>
      <c r="AE98" s="48">
        <v>1.8418873313749601E-2</v>
      </c>
      <c r="AF98" s="48">
        <v>1.1271416426135272E-2</v>
      </c>
      <c r="AG98" s="48">
        <v>1.794054053208816E-2</v>
      </c>
      <c r="AH98" s="48">
        <v>3.3554181072098462E-2</v>
      </c>
      <c r="AI98" s="48">
        <v>2.3977937844368764E-2</v>
      </c>
      <c r="AJ98" s="48">
        <v>3.33114064173975E-2</v>
      </c>
      <c r="AK98" s="48">
        <v>2.4734841903456799E-2</v>
      </c>
      <c r="AL98" s="48">
        <v>2.9144485049932098E-2</v>
      </c>
      <c r="AM98" s="48">
        <v>3.0735184360979804E-2</v>
      </c>
      <c r="AN98" s="48">
        <v>2.1813754851349502E-2</v>
      </c>
      <c r="AO98" s="48">
        <v>2.5051691939400142E-2</v>
      </c>
      <c r="AP98" s="48">
        <v>1.279510992776401E-2</v>
      </c>
      <c r="AQ98" s="48">
        <v>5.8956458310083094E-2</v>
      </c>
    </row>
    <row r="99" spans="1:43" s="15" customFormat="1" x14ac:dyDescent="0.3">
      <c r="A99" s="32"/>
      <c r="B99" s="32" t="s">
        <v>223</v>
      </c>
      <c r="C99" s="40">
        <v>3.9230176673552816E-2</v>
      </c>
      <c r="D99" s="40">
        <v>7.3887735052733911E-2</v>
      </c>
      <c r="E99" s="40">
        <v>2.010394417923882E-2</v>
      </c>
      <c r="F99" s="40">
        <v>2.5724229827796419E-2</v>
      </c>
      <c r="G99" s="40">
        <v>2.7741429961037192E-2</v>
      </c>
      <c r="H99" s="40">
        <v>1.3782854890657724E-2</v>
      </c>
      <c r="I99" s="40">
        <v>1.7488020984230471E-2</v>
      </c>
      <c r="J99" s="40">
        <v>2.103209235526108E-2</v>
      </c>
      <c r="K99" s="48">
        <v>1.7783903760669822E-2</v>
      </c>
      <c r="L99" s="48">
        <v>4.299800141617971E-2</v>
      </c>
      <c r="M99" s="48">
        <v>6.8425942749348059E-2</v>
      </c>
      <c r="N99" s="48">
        <v>5.4924465272168849E-2</v>
      </c>
      <c r="O99" s="48">
        <v>1.9773616763991048E-2</v>
      </c>
      <c r="P99" s="48">
        <v>1.564621207877772E-2</v>
      </c>
      <c r="Q99" s="48">
        <v>1.6741440965884181E-2</v>
      </c>
      <c r="R99" s="48">
        <v>2.1685430703200195E-2</v>
      </c>
      <c r="S99" s="48">
        <v>1.6445781516974421E-2</v>
      </c>
      <c r="T99" s="48">
        <v>1.1130500187380063E-2</v>
      </c>
      <c r="U99" s="48">
        <v>9.219834574206786E-3</v>
      </c>
      <c r="V99" s="48">
        <v>-8.6685482160044607E-3</v>
      </c>
      <c r="W99" s="48">
        <v>6.4808614920442473E-2</v>
      </c>
      <c r="X99" s="48">
        <v>7.1798267195564026E-3</v>
      </c>
      <c r="Y99" s="48">
        <v>5.4808516073470729E-3</v>
      </c>
      <c r="Z99" s="48">
        <v>6.6349961168672457E-3</v>
      </c>
      <c r="AA99" s="48">
        <v>8.1901293716597993E-3</v>
      </c>
      <c r="AB99" s="48">
        <v>9.0191148612284357E-3</v>
      </c>
      <c r="AC99" s="48">
        <v>8.9985099790462226E-3</v>
      </c>
      <c r="AD99" s="48">
        <v>1.1295684206284988E-2</v>
      </c>
      <c r="AE99" s="48">
        <v>1.8657261029723479E-2</v>
      </c>
      <c r="AF99" s="48">
        <v>7.8746958876772712E-3</v>
      </c>
      <c r="AG99" s="48">
        <v>8.6818411384795031E-3</v>
      </c>
      <c r="AH99" s="48">
        <v>6.0899168862471294E-3</v>
      </c>
      <c r="AI99" s="48">
        <v>9.5616672297258801E-3</v>
      </c>
      <c r="AJ99" s="48">
        <v>1.4411674470201133E-2</v>
      </c>
      <c r="AK99" s="48">
        <v>9.036538103931957E-3</v>
      </c>
      <c r="AL99" s="48">
        <v>1.3847027300947085E-2</v>
      </c>
      <c r="AM99" s="48">
        <v>1.3520252998015308E-2</v>
      </c>
      <c r="AN99" s="48">
        <v>7.9441281271949906E-3</v>
      </c>
      <c r="AO99" s="48">
        <v>1.2623194558929789E-2</v>
      </c>
      <c r="AP99" s="48">
        <v>6.3174093050750767E-3</v>
      </c>
      <c r="AQ99" s="48">
        <v>1.1873924512175152E-2</v>
      </c>
    </row>
    <row r="100" spans="1:43" s="15" customFormat="1" x14ac:dyDescent="0.3">
      <c r="A100" s="32"/>
      <c r="B100" s="32" t="s">
        <v>224</v>
      </c>
      <c r="C100" s="40">
        <v>2.0052775544802004E-2</v>
      </c>
      <c r="D100" s="40">
        <v>1.2870379033325571E-2</v>
      </c>
      <c r="E100" s="40">
        <v>4.0555510673777606E-2</v>
      </c>
      <c r="F100" s="40">
        <v>5.3710479517948821E-2</v>
      </c>
      <c r="G100" s="40">
        <v>3.0336451566977656E-2</v>
      </c>
      <c r="H100" s="40">
        <v>1.8233455545778741E-2</v>
      </c>
      <c r="I100" s="40">
        <v>1.584045162313439E-2</v>
      </c>
      <c r="J100" s="40">
        <v>1.5201218787697235E-2</v>
      </c>
      <c r="K100" s="48">
        <v>1.7256255190569999E-2</v>
      </c>
      <c r="L100" s="48">
        <v>1.1556832036485817E-2</v>
      </c>
      <c r="M100" s="48">
        <v>9.4028059051240002E-3</v>
      </c>
      <c r="N100" s="48">
        <v>8.0116852088205157E-3</v>
      </c>
      <c r="O100" s="48">
        <v>9.0290954077074641E-3</v>
      </c>
      <c r="P100" s="48">
        <v>2.887899545729563E-2</v>
      </c>
      <c r="Q100" s="48">
        <v>9.6694516977270766E-3</v>
      </c>
      <c r="R100" s="48">
        <v>1.7569267414560091E-2</v>
      </c>
      <c r="S100" s="48">
        <v>1.629528439843439E-2</v>
      </c>
      <c r="T100" s="48">
        <v>3.9652900757988864E-2</v>
      </c>
      <c r="U100" s="48">
        <v>1.6631073015218566E-2</v>
      </c>
      <c r="V100" s="48">
        <v>3.6506623753409691E-2</v>
      </c>
      <c r="W100" s="48">
        <v>1.5024050803145039E-2</v>
      </c>
      <c r="X100" s="48">
        <v>1.2061116030627426E-2</v>
      </c>
      <c r="Y100" s="48">
        <v>0.10840810635966745</v>
      </c>
      <c r="Z100" s="48">
        <v>0.1093035197348295</v>
      </c>
      <c r="AA100" s="48">
        <v>6.135596336239009E-2</v>
      </c>
      <c r="AB100" s="48">
        <v>5.1495541433464805E-2</v>
      </c>
      <c r="AC100" s="48">
        <v>2.941924039117555E-2</v>
      </c>
      <c r="AD100" s="48">
        <v>3.7957089115198663E-2</v>
      </c>
      <c r="AE100" s="48">
        <v>4.7851858100066473E-2</v>
      </c>
      <c r="AF100" s="48">
        <v>5.144101271133681E-2</v>
      </c>
      <c r="AG100" s="48">
        <v>4.7520862661415704E-2</v>
      </c>
      <c r="AH100" s="48">
        <v>4.7615338954975932E-2</v>
      </c>
      <c r="AI100" s="48">
        <v>4.2060071064452254E-2</v>
      </c>
      <c r="AJ100" s="48">
        <v>2.8588905515428795E-2</v>
      </c>
      <c r="AK100" s="48">
        <v>4.929522619965912E-2</v>
      </c>
      <c r="AL100" s="48">
        <v>3.16317675184224E-2</v>
      </c>
      <c r="AM100" s="48">
        <v>2.8735816860080365E-2</v>
      </c>
      <c r="AN100" s="48">
        <v>2.6413692300379533E-2</v>
      </c>
      <c r="AO100" s="48">
        <v>2.5424147878262103E-2</v>
      </c>
      <c r="AP100" s="48">
        <v>2.9711330162886043E-2</v>
      </c>
      <c r="AQ100" s="48">
        <v>3.740624729544266E-2</v>
      </c>
    </row>
    <row r="101" spans="1:43" s="15" customFormat="1" x14ac:dyDescent="0.3">
      <c r="A101" s="32"/>
      <c r="B101" s="32" t="s">
        <v>225</v>
      </c>
      <c r="C101" s="40">
        <v>2.5136547180388092E-2</v>
      </c>
      <c r="D101" s="40">
        <v>2.8737761743458823E-2</v>
      </c>
      <c r="E101" s="40">
        <v>7.151446501383861E-2</v>
      </c>
      <c r="F101" s="40">
        <v>1.7927618175555222E-2</v>
      </c>
      <c r="G101" s="40">
        <v>1.6148446002523568E-2</v>
      </c>
      <c r="H101" s="40">
        <v>1.2446787809040625E-2</v>
      </c>
      <c r="I101" s="40">
        <v>8.9173030852350756E-3</v>
      </c>
      <c r="J101" s="40">
        <v>1.02593937779248E-2</v>
      </c>
      <c r="K101" s="48">
        <v>8.9768164367210086E-3</v>
      </c>
      <c r="L101" s="48">
        <v>8.4531539283326587E-3</v>
      </c>
      <c r="M101" s="48">
        <v>1.1242077265456082E-2</v>
      </c>
      <c r="N101" s="48">
        <v>8.8717612096455099E-3</v>
      </c>
      <c r="O101" s="48">
        <v>4.6856081607474761E-3</v>
      </c>
      <c r="P101" s="48">
        <v>9.3252534075621164E-3</v>
      </c>
      <c r="Q101" s="48">
        <v>9.984681716568718E-3</v>
      </c>
      <c r="R101" s="48">
        <v>1.2228666348664699E-2</v>
      </c>
      <c r="S101" s="48">
        <v>1.1807306170698204E-2</v>
      </c>
      <c r="T101" s="48">
        <v>3.528476747468702E-2</v>
      </c>
      <c r="U101" s="48">
        <v>4.8740542887531435E-2</v>
      </c>
      <c r="V101" s="48">
        <v>2.0465345938740501E-2</v>
      </c>
      <c r="W101" s="48">
        <v>1.5942455587158809E-2</v>
      </c>
      <c r="X101" s="48">
        <v>1.0925237469037431E-2</v>
      </c>
      <c r="Y101" s="48">
        <v>5.2433640154194846E-3</v>
      </c>
      <c r="Z101" s="48">
        <v>1.1410755422419793E-2</v>
      </c>
      <c r="AA101" s="48">
        <v>4.5768531447043292E-2</v>
      </c>
      <c r="AB101" s="48">
        <v>3.1254398550128034E-3</v>
      </c>
      <c r="AC101" s="48">
        <v>5.5916703493797369E-3</v>
      </c>
      <c r="AD101" s="48">
        <v>4.6887650046336668E-3</v>
      </c>
      <c r="AE101" s="48">
        <v>5.6451313014117101E-3</v>
      </c>
      <c r="AF101" s="48">
        <v>7.7362033890795729E-3</v>
      </c>
      <c r="AG101" s="48">
        <v>1.3992230711758185E-2</v>
      </c>
      <c r="AH101" s="48">
        <v>2.6129445332554659E-2</v>
      </c>
      <c r="AI101" s="48">
        <v>1.1643487634747849E-2</v>
      </c>
      <c r="AJ101" s="48">
        <v>1.161171721601255E-2</v>
      </c>
      <c r="AK101" s="48">
        <v>9.6781900526491851E-3</v>
      </c>
      <c r="AL101" s="48">
        <v>1.3354185680102101E-2</v>
      </c>
      <c r="AM101" s="48">
        <v>1.1860628640682868E-2</v>
      </c>
      <c r="AN101" s="48">
        <v>1.2883989253695409E-2</v>
      </c>
      <c r="AO101" s="48">
        <v>5.814967886601124E-3</v>
      </c>
      <c r="AP101" s="48">
        <v>8.6824546897183198E-3</v>
      </c>
      <c r="AQ101" s="48">
        <v>4.439949212394591E-3</v>
      </c>
    </row>
    <row r="102" spans="1:43" s="15" customFormat="1" x14ac:dyDescent="0.3">
      <c r="A102" s="32"/>
      <c r="B102" s="32" t="s">
        <v>226</v>
      </c>
      <c r="C102" s="40">
        <v>7.7861549277426445E-2</v>
      </c>
      <c r="D102" s="40">
        <v>9.3513562955189561E-2</v>
      </c>
      <c r="E102" s="40">
        <v>9.6800076496629528E-2</v>
      </c>
      <c r="F102" s="40">
        <v>9.9312770374197196E-2</v>
      </c>
      <c r="G102" s="40">
        <v>0.10157540979212906</v>
      </c>
      <c r="H102" s="40">
        <v>8.8662825223814232E-2</v>
      </c>
      <c r="I102" s="40">
        <v>4.5040964528612528E-3</v>
      </c>
      <c r="J102" s="40">
        <v>8.9406357082343173E-3</v>
      </c>
      <c r="K102" s="48">
        <v>1.3185063209454853E-2</v>
      </c>
      <c r="L102" s="48">
        <v>1.3927284150134408E-2</v>
      </c>
      <c r="M102" s="48">
        <v>5.1504272370675192E-3</v>
      </c>
      <c r="N102" s="48">
        <v>6.0351010291901375E-3</v>
      </c>
      <c r="O102" s="48">
        <v>1.3689564098205436E-2</v>
      </c>
      <c r="P102" s="48">
        <v>1.115085844694085E-2</v>
      </c>
      <c r="Q102" s="48">
        <v>1.6457580077582433E-2</v>
      </c>
      <c r="R102" s="48">
        <v>6.0684989585739028E-3</v>
      </c>
      <c r="S102" s="48">
        <v>1.0534572682625242E-2</v>
      </c>
      <c r="T102" s="48">
        <v>2.6379249941004684E-2</v>
      </c>
      <c r="U102" s="48">
        <v>6.2926270048274382E-3</v>
      </c>
      <c r="V102" s="48">
        <v>3.2943143654518017E-2</v>
      </c>
      <c r="W102" s="48">
        <v>3.2747816549022472E-2</v>
      </c>
      <c r="X102" s="48">
        <v>1.2824139824875314E-2</v>
      </c>
      <c r="Y102" s="48">
        <v>1.1533859386689219E-2</v>
      </c>
      <c r="Z102" s="48">
        <v>5.8240384936623455E-3</v>
      </c>
      <c r="AA102" s="48">
        <v>1.7032012922473395E-2</v>
      </c>
      <c r="AB102" s="48">
        <v>1.3982330145611213E-2</v>
      </c>
      <c r="AC102" s="48">
        <v>5.9657772766547488E-3</v>
      </c>
      <c r="AD102" s="48">
        <v>4.9823249652856897E-3</v>
      </c>
      <c r="AE102" s="48">
        <v>7.6000187012035475E-3</v>
      </c>
      <c r="AF102" s="48">
        <v>5.9117731269881756E-3</v>
      </c>
      <c r="AG102" s="48">
        <v>1.5099834151314436E-2</v>
      </c>
      <c r="AH102" s="48">
        <v>1.24097951265173E-2</v>
      </c>
      <c r="AI102" s="48">
        <v>1.0784763120452694E-2</v>
      </c>
      <c r="AJ102" s="48">
        <v>1.4252021119048002E-2</v>
      </c>
      <c r="AK102" s="48">
        <v>2.2044629636797229E-2</v>
      </c>
      <c r="AL102" s="48">
        <v>1.2908584645743586E-2</v>
      </c>
      <c r="AM102" s="48">
        <v>1.4640657975936484E-2</v>
      </c>
      <c r="AN102" s="48">
        <v>1.4349169519136146E-2</v>
      </c>
      <c r="AO102" s="48">
        <v>1.0463779820287527E-2</v>
      </c>
      <c r="AP102" s="48">
        <v>6.3452924196413562E-3</v>
      </c>
      <c r="AQ102" s="48">
        <v>6.9419834151720917E-3</v>
      </c>
    </row>
    <row r="103" spans="1:43" s="15" customFormat="1" ht="14" thickBot="1" x14ac:dyDescent="0.35">
      <c r="A103" s="32"/>
      <c r="B103" s="32" t="s">
        <v>227</v>
      </c>
      <c r="C103" s="40">
        <v>9.9293270098052763E-2</v>
      </c>
      <c r="D103" s="40">
        <v>0.10074360630297098</v>
      </c>
      <c r="E103" s="40">
        <v>0.10976726053924682</v>
      </c>
      <c r="F103" s="40">
        <v>0.15182043973748358</v>
      </c>
      <c r="G103" s="40">
        <v>0.14356319336371312</v>
      </c>
      <c r="H103" s="40">
        <v>0.14662339652455569</v>
      </c>
      <c r="I103" s="40">
        <v>0.24385781532355871</v>
      </c>
      <c r="J103" s="40">
        <v>0.19768066135557411</v>
      </c>
      <c r="K103" s="48">
        <v>0.23140478148365246</v>
      </c>
      <c r="L103" s="48">
        <v>0.24631006423830371</v>
      </c>
      <c r="M103" s="48">
        <v>0.11916213915005887</v>
      </c>
      <c r="N103" s="48">
        <v>0.18050393291665431</v>
      </c>
      <c r="O103" s="48">
        <v>0.16034578018264611</v>
      </c>
      <c r="P103" s="48">
        <v>0.18576839967600253</v>
      </c>
      <c r="Q103" s="48">
        <v>0.17712487674953009</v>
      </c>
      <c r="R103" s="48">
        <v>0.18743078062659355</v>
      </c>
      <c r="S103" s="48">
        <v>0.18587150551117679</v>
      </c>
      <c r="T103" s="48">
        <v>0.14224499481478645</v>
      </c>
      <c r="U103" s="48">
        <v>0.17206972615745864</v>
      </c>
      <c r="V103" s="48">
        <v>0.17097999315714857</v>
      </c>
      <c r="W103" s="48">
        <v>0.16274355503378249</v>
      </c>
      <c r="X103" s="48">
        <v>0.18544835860403655</v>
      </c>
      <c r="Y103" s="48">
        <v>0.13535379227562963</v>
      </c>
      <c r="Z103" s="48">
        <v>0.12314479910779282</v>
      </c>
      <c r="AA103" s="48">
        <v>0.11911720024078207</v>
      </c>
      <c r="AB103" s="48">
        <v>0.13965233541753044</v>
      </c>
      <c r="AC103" s="48">
        <v>0.12390991271567817</v>
      </c>
      <c r="AD103" s="48">
        <v>0.12077113211331238</v>
      </c>
      <c r="AE103" s="48">
        <v>0.11803295791795343</v>
      </c>
      <c r="AF103" s="48">
        <v>0.10952670535043389</v>
      </c>
      <c r="AG103" s="48">
        <v>8.1576936348300461E-2</v>
      </c>
      <c r="AH103" s="48">
        <v>8.9659497474381455E-2</v>
      </c>
      <c r="AI103" s="48">
        <v>7.3022756042555592E-2</v>
      </c>
      <c r="AJ103" s="48">
        <v>7.6293127500384764E-2</v>
      </c>
      <c r="AK103" s="48">
        <v>0.15646425637032244</v>
      </c>
      <c r="AL103" s="48">
        <v>8.7168458710390084E-2</v>
      </c>
      <c r="AM103" s="48">
        <v>8.0781459489074864E-2</v>
      </c>
      <c r="AN103" s="48">
        <v>8.0484707460783608E-2</v>
      </c>
      <c r="AO103" s="48">
        <v>7.5702015443886383E-2</v>
      </c>
      <c r="AP103" s="48">
        <v>4.9534513146799512E-2</v>
      </c>
      <c r="AQ103" s="48">
        <v>4.7406370948031559E-2</v>
      </c>
    </row>
    <row r="104" spans="1:43" s="15" customFormat="1" ht="14" thickBot="1" x14ac:dyDescent="0.35">
      <c r="A104" s="32"/>
      <c r="B104" s="30" t="s">
        <v>134</v>
      </c>
      <c r="C104" s="24">
        <v>3952190140.7160106</v>
      </c>
      <c r="D104" s="24">
        <v>3351440135.6142163</v>
      </c>
      <c r="E104" s="24">
        <v>3356929427.6207132</v>
      </c>
      <c r="F104" s="24">
        <v>3185070262.712132</v>
      </c>
      <c r="G104" s="24">
        <v>3300158628.1343503</v>
      </c>
      <c r="H104" s="24">
        <v>2893320074.0141897</v>
      </c>
      <c r="I104" s="24">
        <v>2508766974.7457652</v>
      </c>
      <c r="J104" s="24">
        <v>2739992991.9054494</v>
      </c>
      <c r="K104" s="24">
        <v>2488812333.0040002</v>
      </c>
      <c r="L104" s="24">
        <v>2394912424.9300003</v>
      </c>
      <c r="M104" s="24">
        <v>3379111058.6900001</v>
      </c>
      <c r="N104" s="24">
        <v>2443990881.0699997</v>
      </c>
      <c r="O104" s="24">
        <v>1976598090.8399999</v>
      </c>
      <c r="P104" s="24">
        <v>2284400821</v>
      </c>
      <c r="Q104" s="24">
        <v>2520014830.7400002</v>
      </c>
      <c r="R104" s="24">
        <v>2755319970.25</v>
      </c>
      <c r="S104" s="24">
        <v>3146951414.0499997</v>
      </c>
      <c r="T104" s="24">
        <v>3450370476.9299998</v>
      </c>
      <c r="U104" s="24">
        <v>3525422289.1299996</v>
      </c>
      <c r="V104" s="24">
        <v>3643810404.3400002</v>
      </c>
      <c r="W104" s="24">
        <v>3902501895.0099983</v>
      </c>
      <c r="X104" s="24">
        <v>4660480335.0722265</v>
      </c>
      <c r="Y104" s="24">
        <v>4384291497.29</v>
      </c>
      <c r="Z104" s="24">
        <v>4869039610.7199993</v>
      </c>
      <c r="AA104" s="24">
        <v>5146908462.2599993</v>
      </c>
      <c r="AB104" s="24">
        <v>5871993866.8999977</v>
      </c>
      <c r="AC104" s="24">
        <v>6442885347.1300001</v>
      </c>
      <c r="AD104" s="24">
        <v>6670843277.3000002</v>
      </c>
      <c r="AE104" s="24">
        <v>6835302381.791954</v>
      </c>
      <c r="AF104" s="24">
        <v>7363241116.4899998</v>
      </c>
      <c r="AG104" s="24">
        <v>7758186660.6000013</v>
      </c>
      <c r="AH104" s="24">
        <v>8773837319.6300011</v>
      </c>
      <c r="AI104" s="24">
        <v>11486363037.040001</v>
      </c>
      <c r="AJ104" s="24">
        <v>11400574788.15</v>
      </c>
      <c r="AK104" s="24">
        <v>9244757195.6399994</v>
      </c>
      <c r="AL104" s="24">
        <v>11870060507.409994</v>
      </c>
      <c r="AM104" s="24">
        <v>11548010742.568972</v>
      </c>
      <c r="AN104" s="24">
        <v>11947188189.41465</v>
      </c>
      <c r="AO104" s="24">
        <v>13712153001.519999</v>
      </c>
      <c r="AP104" s="24">
        <v>14324421511.690514</v>
      </c>
      <c r="AQ104" s="24">
        <v>14991225954.609997</v>
      </c>
    </row>
    <row r="105" spans="1:43" s="15" customFormat="1" x14ac:dyDescent="0.3">
      <c r="A105" s="32"/>
      <c r="B105" s="32"/>
      <c r="C105" s="32"/>
      <c r="D105" s="32"/>
      <c r="E105" s="32"/>
      <c r="F105" s="32"/>
      <c r="G105" s="32"/>
      <c r="H105" s="32"/>
      <c r="I105" s="32"/>
      <c r="J105" s="32"/>
      <c r="K105" s="32"/>
      <c r="L105" s="32"/>
      <c r="M105" s="32"/>
      <c r="N105" s="32"/>
      <c r="O105" s="32"/>
      <c r="P105" s="32"/>
      <c r="Q105" s="32"/>
      <c r="R105" s="32"/>
      <c r="S105" s="32"/>
      <c r="T105" s="32"/>
    </row>
    <row r="106" spans="1:43" s="15" customFormat="1" ht="14" thickBot="1" x14ac:dyDescent="0.35">
      <c r="A106" s="32"/>
      <c r="B106" s="25" t="s">
        <v>229</v>
      </c>
      <c r="C106" s="32"/>
      <c r="D106" s="32"/>
      <c r="E106" s="32"/>
      <c r="F106" s="32"/>
      <c r="G106" s="32"/>
      <c r="H106" s="32"/>
      <c r="I106" s="32"/>
      <c r="J106" s="32"/>
      <c r="K106" s="32"/>
      <c r="L106" s="32"/>
      <c r="M106" s="32"/>
      <c r="N106" s="32"/>
      <c r="O106" s="32"/>
      <c r="P106" s="32"/>
      <c r="Q106" s="32"/>
      <c r="R106" s="32"/>
      <c r="S106" s="32"/>
      <c r="T106" s="32"/>
    </row>
    <row r="107" spans="1:43" s="15" customFormat="1" ht="14" thickBot="1" x14ac:dyDescent="0.35">
      <c r="A107" s="32"/>
      <c r="B107" s="23"/>
      <c r="C107" s="27" t="s">
        <v>19</v>
      </c>
      <c r="D107" s="27" t="s">
        <v>20</v>
      </c>
      <c r="E107" s="27" t="s">
        <v>51</v>
      </c>
      <c r="F107" s="27" t="s">
        <v>52</v>
      </c>
      <c r="G107" s="27" t="s">
        <v>53</v>
      </c>
      <c r="H107" s="27" t="s">
        <v>54</v>
      </c>
      <c r="I107" s="27" t="s">
        <v>55</v>
      </c>
      <c r="J107" s="27" t="s">
        <v>56</v>
      </c>
      <c r="K107" s="27" t="s">
        <v>27</v>
      </c>
      <c r="L107" s="27" t="s">
        <v>28</v>
      </c>
      <c r="M107" s="27" t="s">
        <v>29</v>
      </c>
      <c r="N107" s="27" t="s">
        <v>30</v>
      </c>
      <c r="O107" s="27" t="s">
        <v>31</v>
      </c>
      <c r="P107" s="27" t="s">
        <v>32</v>
      </c>
      <c r="Q107" s="27" t="s">
        <v>33</v>
      </c>
      <c r="R107" s="27" t="s">
        <v>34</v>
      </c>
      <c r="S107" s="31" t="s">
        <v>35</v>
      </c>
      <c r="T107" s="31" t="s">
        <v>36</v>
      </c>
      <c r="U107" s="20" t="s">
        <v>37</v>
      </c>
      <c r="V107" s="20" t="s">
        <v>38</v>
      </c>
      <c r="W107" s="20" t="s">
        <v>39</v>
      </c>
      <c r="X107" s="20" t="s">
        <v>40</v>
      </c>
      <c r="Y107" s="20" t="s">
        <v>41</v>
      </c>
      <c r="Z107" s="20" t="s">
        <v>42</v>
      </c>
      <c r="AA107" s="20" t="s">
        <v>234</v>
      </c>
      <c r="AB107" s="20" t="s">
        <v>235</v>
      </c>
      <c r="AC107" s="20" t="s">
        <v>236</v>
      </c>
      <c r="AD107" s="20" t="s">
        <v>237</v>
      </c>
      <c r="AE107" s="20" t="s">
        <v>238</v>
      </c>
      <c r="AF107" s="20" t="s">
        <v>239</v>
      </c>
      <c r="AG107" s="20" t="s">
        <v>279</v>
      </c>
      <c r="AH107" s="20" t="s">
        <v>280</v>
      </c>
      <c r="AI107" s="20" t="s">
        <v>281</v>
      </c>
      <c r="AJ107" s="20" t="s">
        <v>282</v>
      </c>
      <c r="AK107" s="20" t="s">
        <v>283</v>
      </c>
      <c r="AL107" s="20" t="s">
        <v>284</v>
      </c>
      <c r="AM107" s="20" t="s">
        <v>286</v>
      </c>
      <c r="AN107" s="20" t="s">
        <v>287</v>
      </c>
      <c r="AO107" s="20" t="s">
        <v>288</v>
      </c>
      <c r="AP107" s="20" t="s">
        <v>293</v>
      </c>
      <c r="AQ107" s="20" t="s">
        <v>296</v>
      </c>
    </row>
    <row r="108" spans="1:43" s="15" customFormat="1" x14ac:dyDescent="0.3">
      <c r="A108" s="32"/>
      <c r="B108" s="32" t="s">
        <v>221</v>
      </c>
      <c r="C108" s="40">
        <v>0.76843734353345816</v>
      </c>
      <c r="D108" s="40">
        <v>0.75896767224109407</v>
      </c>
      <c r="E108" s="40">
        <v>0.74753976715341364</v>
      </c>
      <c r="F108" s="40">
        <v>0.72799712634639135</v>
      </c>
      <c r="G108" s="40">
        <v>0.74760667349161014</v>
      </c>
      <c r="H108" s="40">
        <v>0.77402426363598975</v>
      </c>
      <c r="I108" s="40">
        <v>0.6690979432364853</v>
      </c>
      <c r="J108" s="40">
        <v>0.65491713858380851</v>
      </c>
      <c r="K108" s="40">
        <v>0.61284477868928999</v>
      </c>
      <c r="L108" s="40">
        <v>0.63620345613958684</v>
      </c>
      <c r="M108" s="40">
        <v>0.625513281149084</v>
      </c>
      <c r="N108" s="40">
        <v>0.63641885174361257</v>
      </c>
      <c r="O108" s="40">
        <v>0.65638850534240289</v>
      </c>
      <c r="P108" s="40">
        <v>0.6861520585809876</v>
      </c>
      <c r="Q108" s="40">
        <v>0.69164184059580747</v>
      </c>
      <c r="R108" s="40">
        <v>0.69942863515589859</v>
      </c>
      <c r="S108" s="40">
        <v>0.6429009439427501</v>
      </c>
      <c r="T108" s="40">
        <v>0.62668783960207786</v>
      </c>
      <c r="U108" s="40">
        <v>0.74254582305582495</v>
      </c>
      <c r="V108" s="40">
        <v>0.7460477097809638</v>
      </c>
      <c r="W108" s="40">
        <v>0.71900680804628281</v>
      </c>
      <c r="X108" s="40">
        <v>0.82954728041356407</v>
      </c>
      <c r="Y108" s="40">
        <v>0.80779132201198889</v>
      </c>
      <c r="Z108" s="40">
        <v>0.73826747785100022</v>
      </c>
      <c r="AA108" s="40">
        <v>0.82891131929447504</v>
      </c>
      <c r="AB108" s="40">
        <v>0.82871062446746024</v>
      </c>
      <c r="AC108" s="40">
        <v>0.7939379788747476</v>
      </c>
      <c r="AD108" s="40">
        <v>0.83702403066846709</v>
      </c>
      <c r="AE108" s="40">
        <v>0.79043605193517608</v>
      </c>
      <c r="AF108" s="40">
        <v>0.89671729225436114</v>
      </c>
      <c r="AG108" s="40">
        <v>0.91899402772562089</v>
      </c>
      <c r="AH108" s="40">
        <v>0.88700870308121205</v>
      </c>
      <c r="AI108" s="40">
        <v>0.90717604472550073</v>
      </c>
      <c r="AJ108" s="40">
        <v>0.89507679253251926</v>
      </c>
      <c r="AK108" s="40">
        <v>0.78930563695586808</v>
      </c>
      <c r="AL108" s="40">
        <v>0.86281419231117751</v>
      </c>
      <c r="AM108" s="40">
        <v>0.87584384004285976</v>
      </c>
      <c r="AN108" s="40">
        <v>0.87305074733956978</v>
      </c>
      <c r="AO108" s="40">
        <v>0.89781467901095979</v>
      </c>
      <c r="AP108" s="40">
        <v>0.90213597799932177</v>
      </c>
      <c r="AQ108" s="40">
        <v>0.90856472263418864</v>
      </c>
    </row>
    <row r="109" spans="1:43" s="15" customFormat="1" x14ac:dyDescent="0.3">
      <c r="A109" s="32"/>
      <c r="B109" s="32" t="s">
        <v>222</v>
      </c>
      <c r="C109" s="40">
        <v>0.1040018859957202</v>
      </c>
      <c r="D109" s="40">
        <v>7.2796052433419731E-2</v>
      </c>
      <c r="E109" s="40">
        <v>7.9818030821083449E-2</v>
      </c>
      <c r="F109" s="40">
        <v>6.3138429427899198E-2</v>
      </c>
      <c r="G109" s="40">
        <v>5.309532590333025E-2</v>
      </c>
      <c r="H109" s="40">
        <v>4.9926136179695497E-2</v>
      </c>
      <c r="I109" s="40">
        <v>5.8477756893737992E-2</v>
      </c>
      <c r="J109" s="40">
        <v>4.7880499211557299E-2</v>
      </c>
      <c r="K109" s="40">
        <v>8.0963777640739962E-2</v>
      </c>
      <c r="L109" s="40">
        <v>3.4828047171461131E-2</v>
      </c>
      <c r="M109" s="40">
        <v>3.431285111204712E-2</v>
      </c>
      <c r="N109" s="40">
        <v>3.7079389200675904E-2</v>
      </c>
      <c r="O109" s="40">
        <v>4.3433544917426174E-2</v>
      </c>
      <c r="P109" s="40">
        <v>1.7438747915164355E-2</v>
      </c>
      <c r="Q109" s="40">
        <v>2.4910628704167149E-2</v>
      </c>
      <c r="R109" s="40">
        <v>3.7201291129068816E-2</v>
      </c>
      <c r="S109" s="40">
        <v>4.147569282030427E-2</v>
      </c>
      <c r="T109" s="40">
        <v>1.072283202613117E-2</v>
      </c>
      <c r="U109" s="40">
        <v>7.2224865023036893E-3</v>
      </c>
      <c r="V109" s="40">
        <v>9.0240558855613426E-3</v>
      </c>
      <c r="W109" s="40">
        <v>1.0735694174240158E-2</v>
      </c>
      <c r="X109" s="40">
        <v>8.0923660963281071E-3</v>
      </c>
      <c r="Y109" s="40">
        <v>5.5210084801136181E-3</v>
      </c>
      <c r="Z109" s="40">
        <v>1.3676847179616921E-3</v>
      </c>
      <c r="AA109" s="40">
        <v>2.3761189167577029E-4</v>
      </c>
      <c r="AB109" s="40">
        <v>1.0617827929438996E-3</v>
      </c>
      <c r="AC109" s="40">
        <v>3.4024685065657968E-3</v>
      </c>
      <c r="AD109" s="40">
        <v>7.0963077275217629E-3</v>
      </c>
      <c r="AE109" s="40">
        <v>2.7481444354596155E-2</v>
      </c>
      <c r="AF109" s="40">
        <v>1.3859512703442572E-3</v>
      </c>
      <c r="AG109" s="40">
        <v>6.8039101696418299E-3</v>
      </c>
      <c r="AH109" s="40">
        <v>3.4659026697115111E-2</v>
      </c>
      <c r="AI109" s="40">
        <v>3.1238827293738222E-2</v>
      </c>
      <c r="AJ109" s="40">
        <v>2.4054344698550542E-2</v>
      </c>
      <c r="AK109" s="40">
        <v>3.8308402326071114E-3</v>
      </c>
      <c r="AL109" s="40">
        <v>2.5993284353689573E-2</v>
      </c>
      <c r="AM109" s="40">
        <v>2.2655446738620917E-2</v>
      </c>
      <c r="AN109" s="40">
        <v>2.2329209669513437E-2</v>
      </c>
      <c r="AO109" s="40">
        <v>1.9589081307808363E-2</v>
      </c>
      <c r="AP109" s="40">
        <v>3.8418720403775294E-2</v>
      </c>
      <c r="AQ109" s="40">
        <v>3.2505219864576947E-2</v>
      </c>
    </row>
    <row r="110" spans="1:43" s="15" customFormat="1" x14ac:dyDescent="0.3">
      <c r="A110" s="32"/>
      <c r="B110" s="32" t="s">
        <v>223</v>
      </c>
      <c r="C110" s="40">
        <v>5.3254006613361379E-3</v>
      </c>
      <c r="D110" s="40">
        <v>2.3207694142101307E-2</v>
      </c>
      <c r="E110" s="40">
        <v>8.1348688935062082E-3</v>
      </c>
      <c r="F110" s="40">
        <v>2.7641062455243729E-2</v>
      </c>
      <c r="G110" s="40">
        <v>1.081755354810472E-2</v>
      </c>
      <c r="H110" s="40">
        <v>1.5188308317231991E-3</v>
      </c>
      <c r="I110" s="40">
        <v>1.0268198066490163E-2</v>
      </c>
      <c r="J110" s="40">
        <v>1.2449068176740505E-2</v>
      </c>
      <c r="K110" s="40">
        <v>1.1461917740755471E-2</v>
      </c>
      <c r="L110" s="40">
        <v>3.3122446714621829E-3</v>
      </c>
      <c r="M110" s="40">
        <v>9.7504822034644324E-3</v>
      </c>
      <c r="N110" s="40">
        <v>7.9732838925704909E-3</v>
      </c>
      <c r="O110" s="40">
        <v>1.2146668518985329E-3</v>
      </c>
      <c r="P110" s="40">
        <v>4.3750080302742229E-3</v>
      </c>
      <c r="Q110" s="40">
        <v>2.9928327367006938E-5</v>
      </c>
      <c r="R110" s="40">
        <v>9.5166637760044203E-3</v>
      </c>
      <c r="S110" s="40">
        <v>4.9418755676915813E-3</v>
      </c>
      <c r="T110" s="40">
        <v>3.9588516924866368E-3</v>
      </c>
      <c r="U110" s="40">
        <v>3.0125834374584485E-3</v>
      </c>
      <c r="V110" s="40">
        <v>2.5996964477939524E-3</v>
      </c>
      <c r="W110" s="40">
        <v>4.0179728574001828E-3</v>
      </c>
      <c r="X110" s="40">
        <v>1.7988396373289414E-3</v>
      </c>
      <c r="Y110" s="40">
        <v>9.5208112821824203E-3</v>
      </c>
      <c r="Z110" s="40">
        <v>2.4533396293232323E-2</v>
      </c>
      <c r="AA110" s="40">
        <v>8.1169471508317289E-5</v>
      </c>
      <c r="AB110" s="40">
        <v>8.284118983943321E-3</v>
      </c>
      <c r="AC110" s="40">
        <v>1.1453643420952805E-2</v>
      </c>
      <c r="AD110" s="40">
        <v>6.8428161118727182E-4</v>
      </c>
      <c r="AE110" s="40">
        <v>1.674914535999308E-2</v>
      </c>
      <c r="AF110" s="40">
        <v>1.4962406989938307E-3</v>
      </c>
      <c r="AG110" s="40">
        <v>3.4558163417038549E-3</v>
      </c>
      <c r="AH110" s="40">
        <v>2.0017311152848577E-3</v>
      </c>
      <c r="AI110" s="40">
        <v>4.8385510646690574E-3</v>
      </c>
      <c r="AJ110" s="40">
        <v>1.6834823471441437E-2</v>
      </c>
      <c r="AK110" s="40">
        <v>2.0482410960753303E-2</v>
      </c>
      <c r="AL110" s="40">
        <v>1.7765078486331857E-3</v>
      </c>
      <c r="AM110" s="40">
        <v>2.756887596059472E-7</v>
      </c>
      <c r="AN110" s="40">
        <v>2.1720503843967536E-3</v>
      </c>
      <c r="AO110" s="40">
        <v>1.300728840146842E-2</v>
      </c>
      <c r="AP110" s="40">
        <v>7.0545196411923566E-3</v>
      </c>
      <c r="AQ110" s="40">
        <v>1.0629118033164929E-2</v>
      </c>
    </row>
    <row r="111" spans="1:43" s="15" customFormat="1" x14ac:dyDescent="0.3">
      <c r="A111" s="32"/>
      <c r="B111" s="32" t="s">
        <v>224</v>
      </c>
      <c r="C111" s="40">
        <v>2.5741501080988945E-2</v>
      </c>
      <c r="D111" s="40">
        <v>5.3790774613898234E-3</v>
      </c>
      <c r="E111" s="40">
        <v>2.0039195380732081E-2</v>
      </c>
      <c r="F111" s="40">
        <v>2.2284593854490754E-2</v>
      </c>
      <c r="G111" s="40">
        <v>2.3863742101569198E-2</v>
      </c>
      <c r="H111" s="40">
        <v>2.3585731242946519E-2</v>
      </c>
      <c r="I111" s="40">
        <v>7.5750013047039322E-2</v>
      </c>
      <c r="J111" s="40">
        <v>7.4386087763160941E-2</v>
      </c>
      <c r="K111" s="40">
        <v>6.7287698360982806E-2</v>
      </c>
      <c r="L111" s="40">
        <v>7.9647631017416176E-2</v>
      </c>
      <c r="M111" s="40">
        <v>7.7773627132943279E-2</v>
      </c>
      <c r="N111" s="40">
        <v>7.1685437688800979E-2</v>
      </c>
      <c r="O111" s="40">
        <v>7.0984941441911559E-2</v>
      </c>
      <c r="P111" s="40">
        <v>6.8919540230143461E-2</v>
      </c>
      <c r="Q111" s="40">
        <v>7.1811994502605045E-2</v>
      </c>
      <c r="R111" s="40">
        <v>5.6837906506357505E-2</v>
      </c>
      <c r="S111" s="40">
        <v>8.2817678424330549E-2</v>
      </c>
      <c r="T111" s="40">
        <v>1.166073113027059E-3</v>
      </c>
      <c r="U111" s="40">
        <v>1.2566783952292365E-2</v>
      </c>
      <c r="V111" s="40">
        <v>6.0003336512824473E-3</v>
      </c>
      <c r="W111" s="40">
        <v>5.3085147616485397E-3</v>
      </c>
      <c r="X111" s="40">
        <v>4.9093364426191386E-3</v>
      </c>
      <c r="Y111" s="40">
        <v>8.9667508367577316E-3</v>
      </c>
      <c r="Z111" s="40">
        <v>5.1175057588724315E-2</v>
      </c>
      <c r="AA111" s="40">
        <v>1.3641548683941136E-2</v>
      </c>
      <c r="AB111" s="40">
        <v>6.3961200218915926E-3</v>
      </c>
      <c r="AC111" s="40">
        <v>5.2358757407689985E-2</v>
      </c>
      <c r="AD111" s="40">
        <v>4.6771427846321975E-2</v>
      </c>
      <c r="AE111" s="40">
        <v>6.5428775658034469E-2</v>
      </c>
      <c r="AF111" s="40">
        <v>6.7144550568311858E-3</v>
      </c>
      <c r="AG111" s="40">
        <v>1.0690563920571798E-2</v>
      </c>
      <c r="AH111" s="40">
        <v>1.1496037985344994E-2</v>
      </c>
      <c r="AI111" s="40">
        <v>2.9202113248924166E-3</v>
      </c>
      <c r="AJ111" s="40">
        <v>2.4753655035411562E-2</v>
      </c>
      <c r="AK111" s="40">
        <v>7.4772500700376512E-2</v>
      </c>
      <c r="AL111" s="40">
        <v>7.3553120287619636E-2</v>
      </c>
      <c r="AM111" s="40">
        <v>6.9273544166576911E-2</v>
      </c>
      <c r="AN111" s="40">
        <v>6.9346743424005305E-2</v>
      </c>
      <c r="AO111" s="40">
        <v>3.9138916747740393E-2</v>
      </c>
      <c r="AP111" s="40">
        <v>2.4723250347634122E-2</v>
      </c>
      <c r="AQ111" s="40">
        <v>2.6869565286246198E-2</v>
      </c>
    </row>
    <row r="112" spans="1:43" s="15" customFormat="1" x14ac:dyDescent="0.3">
      <c r="A112" s="32"/>
      <c r="B112" s="32" t="s">
        <v>225</v>
      </c>
      <c r="C112" s="40">
        <v>1.2732694601732663E-2</v>
      </c>
      <c r="D112" s="40">
        <v>1.5827981604358211E-2</v>
      </c>
      <c r="E112" s="40">
        <v>1.6731374981263175E-2</v>
      </c>
      <c r="F112" s="40">
        <v>1.4834447211162678E-2</v>
      </c>
      <c r="G112" s="40">
        <v>2.9853869257992886E-2</v>
      </c>
      <c r="H112" s="40">
        <v>6.4709205348278754E-3</v>
      </c>
      <c r="I112" s="40">
        <v>9.7795366973923992E-3</v>
      </c>
      <c r="J112" s="40">
        <v>2.6827020770180388E-2</v>
      </c>
      <c r="K112" s="40">
        <v>3.4485597943621334E-2</v>
      </c>
      <c r="L112" s="40">
        <v>2.414109641789447E-2</v>
      </c>
      <c r="M112" s="40">
        <v>2.3912093429577883E-2</v>
      </c>
      <c r="N112" s="40">
        <v>3.1546984687801739E-2</v>
      </c>
      <c r="O112" s="40">
        <v>2.5023152509997752E-2</v>
      </c>
      <c r="P112" s="40">
        <v>1.8567595965085882E-2</v>
      </c>
      <c r="Q112" s="40">
        <v>1.0137655007710689E-2</v>
      </c>
      <c r="R112" s="40">
        <v>1.3622566744867557E-2</v>
      </c>
      <c r="S112" s="40">
        <v>1.4823553333089651E-2</v>
      </c>
      <c r="T112" s="40">
        <v>1.4192345286681621E-2</v>
      </c>
      <c r="U112" s="40">
        <v>1.703417430094574E-2</v>
      </c>
      <c r="V112" s="40">
        <v>2.0143868302774232E-3</v>
      </c>
      <c r="W112" s="40">
        <v>1.5676378476823686E-2</v>
      </c>
      <c r="X112" s="40">
        <v>8.4780682761948249E-4</v>
      </c>
      <c r="Y112" s="40">
        <v>2.2752322213617577E-2</v>
      </c>
      <c r="Z112" s="40">
        <v>3.2105468077682393E-3</v>
      </c>
      <c r="AA112" s="40">
        <v>2.3615006033751882E-3</v>
      </c>
      <c r="AB112" s="40">
        <v>5.1853089528522663E-3</v>
      </c>
      <c r="AC112" s="40">
        <v>2.9979661027451848E-2</v>
      </c>
      <c r="AD112" s="40">
        <v>1.4442056553982801E-2</v>
      </c>
      <c r="AE112" s="40">
        <v>1.2456433120082624E-2</v>
      </c>
      <c r="AF112" s="40">
        <v>1.22051318431822E-2</v>
      </c>
      <c r="AG112" s="40">
        <v>8.728458685791321E-3</v>
      </c>
      <c r="AH112" s="40">
        <v>4.2388348019017225E-3</v>
      </c>
      <c r="AI112" s="40">
        <v>3.4684070793407533E-3</v>
      </c>
      <c r="AJ112" s="40">
        <v>0</v>
      </c>
      <c r="AK112" s="40">
        <v>1.8189580106881245E-3</v>
      </c>
      <c r="AL112" s="40">
        <v>0</v>
      </c>
      <c r="AM112" s="40">
        <v>1.7215550768835857E-3</v>
      </c>
      <c r="AN112" s="40">
        <v>4.9103891966265486E-3</v>
      </c>
      <c r="AO112" s="40">
        <v>2.1864619645715268E-4</v>
      </c>
      <c r="AP112" s="40">
        <v>9.1590630167982334E-4</v>
      </c>
      <c r="AQ112" s="40">
        <v>3.6593329941136538E-3</v>
      </c>
    </row>
    <row r="113" spans="1:43" s="15" customFormat="1" x14ac:dyDescent="0.3">
      <c r="A113" s="32"/>
      <c r="B113" s="32" t="s">
        <v>226</v>
      </c>
      <c r="C113" s="40">
        <v>3.7000196154027085E-3</v>
      </c>
      <c r="D113" s="40">
        <v>9.2636279004561506E-3</v>
      </c>
      <c r="E113" s="40">
        <v>4.0833649009275139E-3</v>
      </c>
      <c r="F113" s="40">
        <v>1.1707332906629433E-3</v>
      </c>
      <c r="G113" s="40">
        <v>1.1518119109064705E-2</v>
      </c>
      <c r="H113" s="40">
        <v>1.4954094992004649E-3</v>
      </c>
      <c r="I113" s="40">
        <v>1.7707070511494036E-2</v>
      </c>
      <c r="J113" s="40">
        <v>2.0424651896110327E-2</v>
      </c>
      <c r="K113" s="40">
        <v>3.1848936258327562E-2</v>
      </c>
      <c r="L113" s="40">
        <v>6.3015062950635536E-3</v>
      </c>
      <c r="M113" s="40">
        <v>8.8506945552804632E-3</v>
      </c>
      <c r="N113" s="40">
        <v>5.9009857799660883E-3</v>
      </c>
      <c r="O113" s="40">
        <v>1.1560232750495588E-2</v>
      </c>
      <c r="P113" s="40">
        <v>3.8702760374129349E-3</v>
      </c>
      <c r="Q113" s="40">
        <v>5.016457273469406E-4</v>
      </c>
      <c r="R113" s="40">
        <v>7.8729866379378295E-3</v>
      </c>
      <c r="S113" s="40">
        <v>1.6001048495437091E-2</v>
      </c>
      <c r="T113" s="40">
        <v>2.5017243462087679E-2</v>
      </c>
      <c r="U113" s="40">
        <v>1.9613281986341526E-2</v>
      </c>
      <c r="V113" s="40">
        <v>1.857068645529316E-2</v>
      </c>
      <c r="W113" s="40">
        <v>1.1970303304517307E-2</v>
      </c>
      <c r="X113" s="40">
        <v>8.90894559053532E-3</v>
      </c>
      <c r="Y113" s="40">
        <v>7.3499058656382272E-3</v>
      </c>
      <c r="Z113" s="40">
        <v>3.1012963876094288E-2</v>
      </c>
      <c r="AA113" s="40">
        <v>2.8592563164040762E-2</v>
      </c>
      <c r="AB113" s="40">
        <v>2.5182355282290732E-2</v>
      </c>
      <c r="AC113" s="40">
        <v>2.6163187548044311E-3</v>
      </c>
      <c r="AD113" s="40">
        <v>3.9286499320389943E-8</v>
      </c>
      <c r="AE113" s="40">
        <v>5.5665088155338462E-6</v>
      </c>
      <c r="AF113" s="40">
        <v>0</v>
      </c>
      <c r="AG113" s="40">
        <v>7.5360964682138222E-8</v>
      </c>
      <c r="AH113" s="40">
        <v>5.0624723115580729E-3</v>
      </c>
      <c r="AI113" s="40">
        <v>3.3539223156636697E-2</v>
      </c>
      <c r="AJ113" s="40">
        <v>3.6362020805130885E-7</v>
      </c>
      <c r="AK113" s="40">
        <v>0</v>
      </c>
      <c r="AL113" s="40">
        <v>1.5843504541875869E-4</v>
      </c>
      <c r="AM113" s="40">
        <v>0</v>
      </c>
      <c r="AN113" s="40">
        <v>1.1538710700511234E-3</v>
      </c>
      <c r="AO113" s="40">
        <v>3.5720713590979553E-4</v>
      </c>
      <c r="AP113" s="40">
        <v>1.6657569365689478E-4</v>
      </c>
      <c r="AQ113" s="40">
        <v>2.0188886165257137E-3</v>
      </c>
    </row>
    <row r="114" spans="1:43" s="15" customFormat="1" ht="14" thickBot="1" x14ac:dyDescent="0.35">
      <c r="A114" s="32"/>
      <c r="B114" s="32" t="s">
        <v>227</v>
      </c>
      <c r="C114" s="40">
        <v>8.0061154511362087E-2</v>
      </c>
      <c r="D114" s="40">
        <v>0.11455789421717985</v>
      </c>
      <c r="E114" s="40">
        <v>0.12365339786907346</v>
      </c>
      <c r="F114" s="40">
        <v>0.14293360741414932</v>
      </c>
      <c r="G114" s="40">
        <v>0.1232447165883285</v>
      </c>
      <c r="H114" s="40">
        <v>0.14297870807561627</v>
      </c>
      <c r="I114" s="40">
        <v>0.15891948154736066</v>
      </c>
      <c r="J114" s="40">
        <v>0.16311553359844233</v>
      </c>
      <c r="K114" s="40">
        <v>0.16110713911356869</v>
      </c>
      <c r="L114" s="40">
        <v>0.21556562110740785</v>
      </c>
      <c r="M114" s="40">
        <v>0.21988716606956454</v>
      </c>
      <c r="N114" s="40">
        <v>0.20939532658552565</v>
      </c>
      <c r="O114" s="40">
        <v>0.19139506730397307</v>
      </c>
      <c r="P114" s="40">
        <v>0.20067647905069619</v>
      </c>
      <c r="Q114" s="40">
        <v>0.20096596069027478</v>
      </c>
      <c r="R114" s="40">
        <v>0.17551995004986534</v>
      </c>
      <c r="S114" s="40">
        <v>0.19703920741639674</v>
      </c>
      <c r="T114" s="40">
        <v>0.31825481481750817</v>
      </c>
      <c r="U114" s="40">
        <v>0.19800486676483323</v>
      </c>
      <c r="V114" s="40">
        <v>0.21574313094882791</v>
      </c>
      <c r="W114" s="40">
        <v>0.2332843283790873</v>
      </c>
      <c r="X114" s="40">
        <v>0.145895424992005</v>
      </c>
      <c r="Y114" s="40">
        <v>0.13809787930970163</v>
      </c>
      <c r="Z114" s="40">
        <v>0.15043287286521889</v>
      </c>
      <c r="AA114" s="40">
        <v>0.12617428689098384</v>
      </c>
      <c r="AB114" s="40">
        <v>0.12517968949861799</v>
      </c>
      <c r="AC114" s="40">
        <v>0.10625117200778766</v>
      </c>
      <c r="AD114" s="40">
        <v>9.3981856306019629E-2</v>
      </c>
      <c r="AE114" s="40">
        <v>8.7442583063302201E-2</v>
      </c>
      <c r="AF114" s="40">
        <v>8.1480928876287356E-2</v>
      </c>
      <c r="AG114" s="40">
        <v>5.1327147795705685E-2</v>
      </c>
      <c r="AH114" s="40">
        <v>5.5533194007583254E-2</v>
      </c>
      <c r="AI114" s="40">
        <v>1.6818735355222204E-2</v>
      </c>
      <c r="AJ114" s="40">
        <v>3.9280020641869105E-2</v>
      </c>
      <c r="AK114" s="40">
        <v>0.10978965313970676</v>
      </c>
      <c r="AL114" s="40">
        <v>3.5704460153461404E-2</v>
      </c>
      <c r="AM114" s="40">
        <v>3.0505338286299206E-2</v>
      </c>
      <c r="AN114" s="40">
        <v>2.7036988915837074E-2</v>
      </c>
      <c r="AO114" s="40">
        <v>2.9874181199656208E-2</v>
      </c>
      <c r="AP114" s="40">
        <v>2.6585049612739772E-2</v>
      </c>
      <c r="AQ114" s="40">
        <v>1.5753152571183839E-2</v>
      </c>
    </row>
    <row r="115" spans="1:43" s="15" customFormat="1" ht="14" thickBot="1" x14ac:dyDescent="0.35">
      <c r="A115" s="32"/>
      <c r="B115" s="30" t="s">
        <v>134</v>
      </c>
      <c r="C115" s="24">
        <v>4472623505.5045528</v>
      </c>
      <c r="D115" s="24">
        <v>4105578348.4804549</v>
      </c>
      <c r="E115" s="24">
        <v>3976340777.5780535</v>
      </c>
      <c r="F115" s="24">
        <v>3743127437.7603941</v>
      </c>
      <c r="G115" s="24">
        <v>3643704930.3992434</v>
      </c>
      <c r="H115" s="24">
        <v>3503870346.4177995</v>
      </c>
      <c r="I115" s="24">
        <v>3897534100.2483902</v>
      </c>
      <c r="J115" s="24">
        <v>4382679277.2682304</v>
      </c>
      <c r="K115" s="24">
        <v>4112756819.6459999</v>
      </c>
      <c r="L115" s="24">
        <v>4061149972.7729998</v>
      </c>
      <c r="M115" s="24">
        <v>4603174780.9899998</v>
      </c>
      <c r="N115" s="24">
        <v>4445816137.8800001</v>
      </c>
      <c r="O115" s="24">
        <v>4733972512.6799994</v>
      </c>
      <c r="P115" s="24">
        <v>5159925011</v>
      </c>
      <c r="Q115" s="24">
        <v>5304538508.0499992</v>
      </c>
      <c r="R115" s="24">
        <v>6160520375.6199999</v>
      </c>
      <c r="S115" s="24">
        <v>6362395566.0799999</v>
      </c>
      <c r="T115" s="24">
        <v>6020536724.1299992</v>
      </c>
      <c r="U115" s="24">
        <v>6891488130.0400009</v>
      </c>
      <c r="V115" s="24">
        <v>6260770181</v>
      </c>
      <c r="W115" s="24">
        <v>5581921614.6999998</v>
      </c>
      <c r="X115" s="24">
        <v>6667792492.1562576</v>
      </c>
      <c r="Y115" s="24">
        <v>5190787113.1199989</v>
      </c>
      <c r="Z115" s="24">
        <v>3805146976.9700003</v>
      </c>
      <c r="AA115" s="24">
        <v>3848569840.2999992</v>
      </c>
      <c r="AB115" s="24">
        <v>4048267723.46</v>
      </c>
      <c r="AC115" s="24">
        <v>3942284651.3099999</v>
      </c>
      <c r="AD115" s="24">
        <v>4222315626.7300005</v>
      </c>
      <c r="AE115" s="24">
        <v>4833595147.6292782</v>
      </c>
      <c r="AF115" s="24">
        <v>4315439256.7600002</v>
      </c>
      <c r="AG115" s="24">
        <v>5587906176.3100004</v>
      </c>
      <c r="AH115" s="24">
        <v>5749864660.6999998</v>
      </c>
      <c r="AI115" s="24">
        <v>6413114989.4400005</v>
      </c>
      <c r="AJ115" s="24">
        <v>7103565596.21</v>
      </c>
      <c r="AK115" s="24">
        <v>6915321055.29</v>
      </c>
      <c r="AL115" s="24">
        <v>7349161524.9799986</v>
      </c>
      <c r="AM115" s="24">
        <v>8412018695.7015562</v>
      </c>
      <c r="AN115" s="24">
        <v>8680280786.9654217</v>
      </c>
      <c r="AO115" s="24">
        <v>10104170233.91</v>
      </c>
      <c r="AP115" s="24">
        <v>8493481322.2623253</v>
      </c>
      <c r="AQ115" s="24">
        <v>8034400836.7900009</v>
      </c>
    </row>
    <row r="116" spans="1:43" s="15" customFormat="1" x14ac:dyDescent="0.3">
      <c r="A116" s="32"/>
      <c r="B116" s="32"/>
      <c r="C116" s="32"/>
      <c r="D116" s="32"/>
      <c r="E116" s="32"/>
      <c r="F116" s="32"/>
      <c r="G116" s="32"/>
      <c r="H116" s="32"/>
      <c r="I116" s="32"/>
      <c r="J116" s="32"/>
      <c r="K116" s="32"/>
      <c r="L116" s="32"/>
      <c r="M116" s="32"/>
      <c r="N116" s="32"/>
      <c r="O116" s="32"/>
      <c r="P116" s="32"/>
      <c r="Q116" s="32"/>
      <c r="R116" s="32"/>
      <c r="S116" s="32"/>
      <c r="T116" s="32"/>
    </row>
    <row r="117" spans="1:43" s="15" customFormat="1" ht="14" thickBot="1" x14ac:dyDescent="0.35">
      <c r="A117" s="32"/>
      <c r="B117" s="25" t="s">
        <v>230</v>
      </c>
      <c r="C117" s="32"/>
      <c r="D117" s="32"/>
      <c r="E117" s="32"/>
      <c r="F117" s="32"/>
      <c r="G117" s="32"/>
      <c r="H117" s="32"/>
      <c r="I117" s="32"/>
      <c r="J117" s="32"/>
      <c r="K117" s="32"/>
      <c r="L117" s="32"/>
      <c r="M117" s="32"/>
      <c r="N117" s="32"/>
      <c r="O117" s="32"/>
      <c r="P117" s="32"/>
      <c r="Q117" s="32"/>
      <c r="R117" s="32"/>
      <c r="S117" s="32"/>
      <c r="T117" s="32"/>
    </row>
    <row r="118" spans="1:43" s="15" customFormat="1" ht="14" thickBot="1" x14ac:dyDescent="0.35">
      <c r="A118" s="32"/>
      <c r="B118" s="23"/>
      <c r="C118" s="27" t="s">
        <v>19</v>
      </c>
      <c r="D118" s="27" t="s">
        <v>20</v>
      </c>
      <c r="E118" s="27" t="s">
        <v>51</v>
      </c>
      <c r="F118" s="27" t="s">
        <v>52</v>
      </c>
      <c r="G118" s="27" t="s">
        <v>53</v>
      </c>
      <c r="H118" s="27" t="s">
        <v>54</v>
      </c>
      <c r="I118" s="27" t="s">
        <v>55</v>
      </c>
      <c r="J118" s="27" t="s">
        <v>56</v>
      </c>
      <c r="K118" s="27" t="s">
        <v>27</v>
      </c>
      <c r="L118" s="27" t="s">
        <v>28</v>
      </c>
      <c r="M118" s="27" t="s">
        <v>29</v>
      </c>
      <c r="N118" s="27" t="s">
        <v>30</v>
      </c>
      <c r="O118" s="27" t="s">
        <v>31</v>
      </c>
      <c r="P118" s="27" t="s">
        <v>32</v>
      </c>
      <c r="Q118" s="27" t="s">
        <v>33</v>
      </c>
      <c r="R118" s="27" t="s">
        <v>34</v>
      </c>
      <c r="S118" s="31" t="s">
        <v>35</v>
      </c>
      <c r="T118" s="31" t="s">
        <v>36</v>
      </c>
      <c r="U118" s="20" t="s">
        <v>37</v>
      </c>
      <c r="V118" s="20" t="s">
        <v>38</v>
      </c>
      <c r="W118" s="20" t="s">
        <v>39</v>
      </c>
      <c r="X118" s="20" t="s">
        <v>40</v>
      </c>
      <c r="Y118" s="20" t="s">
        <v>41</v>
      </c>
      <c r="Z118" s="20" t="s">
        <v>42</v>
      </c>
      <c r="AA118" s="20" t="s">
        <v>234</v>
      </c>
      <c r="AB118" s="20" t="s">
        <v>235</v>
      </c>
      <c r="AC118" s="20" t="s">
        <v>236</v>
      </c>
      <c r="AD118" s="20" t="s">
        <v>237</v>
      </c>
      <c r="AE118" s="20" t="s">
        <v>238</v>
      </c>
      <c r="AF118" s="20" t="s">
        <v>239</v>
      </c>
      <c r="AG118" s="20" t="s">
        <v>279</v>
      </c>
      <c r="AH118" s="20" t="s">
        <v>280</v>
      </c>
      <c r="AI118" s="20" t="s">
        <v>281</v>
      </c>
      <c r="AJ118" s="20" t="s">
        <v>282</v>
      </c>
      <c r="AK118" s="20" t="s">
        <v>283</v>
      </c>
      <c r="AL118" s="20" t="s">
        <v>284</v>
      </c>
      <c r="AM118" s="20" t="s">
        <v>286</v>
      </c>
      <c r="AN118" s="20" t="s">
        <v>287</v>
      </c>
      <c r="AO118" s="20" t="s">
        <v>288</v>
      </c>
      <c r="AP118" s="20" t="s">
        <v>293</v>
      </c>
      <c r="AQ118" s="20" t="s">
        <v>296</v>
      </c>
    </row>
    <row r="119" spans="1:43" s="15" customFormat="1" x14ac:dyDescent="0.3">
      <c r="A119" s="32"/>
      <c r="B119" s="32" t="s">
        <v>221</v>
      </c>
      <c r="C119" s="40">
        <v>0.63360237633198913</v>
      </c>
      <c r="D119" s="40">
        <v>0.60974269889064214</v>
      </c>
      <c r="E119" s="40">
        <v>0.62297111670079175</v>
      </c>
      <c r="F119" s="40">
        <v>0.47219723987447126</v>
      </c>
      <c r="G119" s="40">
        <v>0.69351245282658891</v>
      </c>
      <c r="H119" s="40">
        <v>0.70098589300229264</v>
      </c>
      <c r="I119" s="40">
        <v>0.57308770350818661</v>
      </c>
      <c r="J119" s="40">
        <v>0.58113926051036724</v>
      </c>
      <c r="K119" s="48">
        <v>0.70255055073117467</v>
      </c>
      <c r="L119" s="48">
        <v>0.62686688830497761</v>
      </c>
      <c r="M119" s="48">
        <v>0.70763544927753563</v>
      </c>
      <c r="N119" s="48">
        <v>0.67252329803916677</v>
      </c>
      <c r="O119" s="48">
        <v>0.76194451931266449</v>
      </c>
      <c r="P119" s="48">
        <v>0.73682249241895481</v>
      </c>
      <c r="Q119" s="48">
        <v>0.7354496861072497</v>
      </c>
      <c r="R119" s="48">
        <v>0.74035425732318261</v>
      </c>
      <c r="S119" s="48">
        <v>0.56089739513195824</v>
      </c>
      <c r="T119" s="48">
        <v>0.62312059853766</v>
      </c>
      <c r="U119" s="48">
        <v>0.70875452174051101</v>
      </c>
      <c r="V119" s="48">
        <v>0.66636782970643849</v>
      </c>
      <c r="W119" s="48">
        <v>0.70812759821478721</v>
      </c>
      <c r="X119" s="48">
        <v>0.79675975101360508</v>
      </c>
      <c r="Y119" s="48">
        <v>0.77815022492535391</v>
      </c>
      <c r="Z119" s="48">
        <v>0.8360614774873113</v>
      </c>
      <c r="AA119" s="48">
        <v>0.83162736919085178</v>
      </c>
      <c r="AB119" s="48">
        <v>0.81038670401012525</v>
      </c>
      <c r="AC119" s="48">
        <v>0.8284114219152362</v>
      </c>
      <c r="AD119" s="48">
        <v>0.87197142935950744</v>
      </c>
      <c r="AE119" s="48">
        <v>0.86995780579217508</v>
      </c>
      <c r="AF119" s="48">
        <v>0.90424887283189725</v>
      </c>
      <c r="AG119" s="48">
        <v>0.8935148069342701</v>
      </c>
      <c r="AH119" s="48">
        <v>0.87599168189747945</v>
      </c>
      <c r="AI119" s="48">
        <v>0.79747132351857841</v>
      </c>
      <c r="AJ119" s="48">
        <v>0.79378780506502045</v>
      </c>
      <c r="AK119" s="48">
        <v>0.77147431253978493</v>
      </c>
      <c r="AL119" s="48">
        <v>0.90092672405105945</v>
      </c>
      <c r="AM119" s="48">
        <v>0.81039265216340239</v>
      </c>
      <c r="AN119" s="48">
        <v>0.88264299931877466</v>
      </c>
      <c r="AO119" s="48">
        <v>0.75750018842474232</v>
      </c>
      <c r="AP119" s="48">
        <v>0.87983005116942425</v>
      </c>
      <c r="AQ119" s="48">
        <v>0.86548457251287225</v>
      </c>
    </row>
    <row r="120" spans="1:43" s="15" customFormat="1" x14ac:dyDescent="0.3">
      <c r="A120" s="32"/>
      <c r="B120" s="32" t="s">
        <v>222</v>
      </c>
      <c r="C120" s="40">
        <v>0.12369011284999296</v>
      </c>
      <c r="D120" s="40">
        <v>0.23811753727533408</v>
      </c>
      <c r="E120" s="40">
        <v>0.10156994259637282</v>
      </c>
      <c r="F120" s="40">
        <v>0.16624171838746243</v>
      </c>
      <c r="G120" s="40">
        <v>7.8423763153787268E-2</v>
      </c>
      <c r="H120" s="40">
        <v>0.11787802023659802</v>
      </c>
      <c r="I120" s="40">
        <v>0.11704975990252825</v>
      </c>
      <c r="J120" s="40">
        <v>0.11156886596648304</v>
      </c>
      <c r="K120" s="48">
        <v>6.6940573058468011E-2</v>
      </c>
      <c r="L120" s="48">
        <v>3.4495201365176378E-2</v>
      </c>
      <c r="M120" s="48">
        <v>5.6349042941156807E-2</v>
      </c>
      <c r="N120" s="48">
        <v>0.10756172099888496</v>
      </c>
      <c r="O120" s="48">
        <v>5.7416425710829715E-2</v>
      </c>
      <c r="P120" s="48">
        <v>2.5664169879026619E-2</v>
      </c>
      <c r="Q120" s="48">
        <v>5.5425372955591204E-2</v>
      </c>
      <c r="R120" s="48">
        <v>5.9262483692486316E-2</v>
      </c>
      <c r="S120" s="48">
        <v>9.9419176240141863E-2</v>
      </c>
      <c r="T120" s="48">
        <v>6.469150615899065E-2</v>
      </c>
      <c r="U120" s="48">
        <v>4.4448352693303245E-2</v>
      </c>
      <c r="V120" s="48">
        <v>8.3469420055838336E-2</v>
      </c>
      <c r="W120" s="48">
        <v>1.0569398253006533E-2</v>
      </c>
      <c r="X120" s="48">
        <v>1.3380394454021628E-2</v>
      </c>
      <c r="Y120" s="48">
        <v>5.6498032800533678E-3</v>
      </c>
      <c r="Z120" s="48">
        <v>8.1757188338970974E-3</v>
      </c>
      <c r="AA120" s="48">
        <v>5.0138202574291349E-3</v>
      </c>
      <c r="AB120" s="48">
        <v>7.3359047503479234E-3</v>
      </c>
      <c r="AC120" s="48">
        <v>1.8426475116555232E-2</v>
      </c>
      <c r="AD120" s="48">
        <v>1.4882175084182672E-2</v>
      </c>
      <c r="AE120" s="48">
        <v>1.7762969925302571E-2</v>
      </c>
      <c r="AF120" s="48">
        <v>8.4090580911350618E-3</v>
      </c>
      <c r="AG120" s="48">
        <v>3.9527184129486005E-2</v>
      </c>
      <c r="AH120" s="48">
        <v>3.5223175397689398E-2</v>
      </c>
      <c r="AI120" s="48">
        <v>5.7105482865163919E-2</v>
      </c>
      <c r="AJ120" s="48">
        <v>3.7945253857197138E-2</v>
      </c>
      <c r="AK120" s="48">
        <v>4.8213691968537323E-2</v>
      </c>
      <c r="AL120" s="48">
        <v>1.3778523129555286E-2</v>
      </c>
      <c r="AM120" s="48">
        <v>1.6081727772503402E-2</v>
      </c>
      <c r="AN120" s="48">
        <v>1.1966726599501912E-2</v>
      </c>
      <c r="AO120" s="48">
        <v>1.5062535090596412E-2</v>
      </c>
      <c r="AP120" s="48">
        <v>4.4544423701611539E-2</v>
      </c>
      <c r="AQ120" s="48">
        <v>2.1036004096726173E-2</v>
      </c>
    </row>
    <row r="121" spans="1:43" s="15" customFormat="1" x14ac:dyDescent="0.3">
      <c r="A121" s="32"/>
      <c r="B121" s="32" t="s">
        <v>223</v>
      </c>
      <c r="C121" s="40">
        <v>1.8648542443079247E-2</v>
      </c>
      <c r="D121" s="40">
        <v>3.6267330975877775E-2</v>
      </c>
      <c r="E121" s="40">
        <v>1.6948337154581057E-2</v>
      </c>
      <c r="F121" s="40">
        <v>5.0236295384034242E-2</v>
      </c>
      <c r="G121" s="40">
        <v>2.983012218903992E-2</v>
      </c>
      <c r="H121" s="40">
        <v>3.9855920486568004E-3</v>
      </c>
      <c r="I121" s="40">
        <v>4.1736040335365446E-2</v>
      </c>
      <c r="J121" s="40">
        <v>4.7363561190089934E-3</v>
      </c>
      <c r="K121" s="48">
        <v>1.9952549079889716E-2</v>
      </c>
      <c r="L121" s="48">
        <v>2.6549021082537608E-2</v>
      </c>
      <c r="M121" s="48">
        <v>3.1964718018075641E-2</v>
      </c>
      <c r="N121" s="48">
        <v>9.3398598052668296E-3</v>
      </c>
      <c r="O121" s="48">
        <v>4.0163145436811661E-2</v>
      </c>
      <c r="P121" s="48">
        <v>1.2035264814435793E-3</v>
      </c>
      <c r="Q121" s="48">
        <v>4.2170185895227695E-3</v>
      </c>
      <c r="R121" s="48">
        <v>9.5068730599102945E-3</v>
      </c>
      <c r="S121" s="48">
        <v>2.0705713205382066E-2</v>
      </c>
      <c r="T121" s="48">
        <v>1.8414930102488642E-2</v>
      </c>
      <c r="U121" s="48">
        <v>2.8961791147985038E-2</v>
      </c>
      <c r="V121" s="48">
        <v>1.2146438169278472E-2</v>
      </c>
      <c r="W121" s="48">
        <v>5.4847692051292075E-3</v>
      </c>
      <c r="X121" s="48">
        <v>5.9102165173564643E-3</v>
      </c>
      <c r="Y121" s="48">
        <v>4.2263251789434802E-3</v>
      </c>
      <c r="Z121" s="48">
        <v>3.8462406951995888E-3</v>
      </c>
      <c r="AA121" s="48">
        <v>2.3131326846558723E-2</v>
      </c>
      <c r="AB121" s="48">
        <v>1.1100747607957746E-2</v>
      </c>
      <c r="AC121" s="48">
        <v>9.8969905574950445E-3</v>
      </c>
      <c r="AD121" s="48">
        <v>7.4390018693305093E-3</v>
      </c>
      <c r="AE121" s="48">
        <v>1.9741640357124869E-2</v>
      </c>
      <c r="AF121" s="48">
        <v>1.1083329937873782E-2</v>
      </c>
      <c r="AG121" s="48">
        <v>6.5913780793857028E-4</v>
      </c>
      <c r="AH121" s="48">
        <v>2.5217883258622201E-3</v>
      </c>
      <c r="AI121" s="48">
        <v>6.5206816590172812E-3</v>
      </c>
      <c r="AJ121" s="48">
        <v>9.9538761754633664E-3</v>
      </c>
      <c r="AK121" s="48">
        <v>2.5926400819275962E-2</v>
      </c>
      <c r="AL121" s="48">
        <v>9.5597706279108071E-3</v>
      </c>
      <c r="AM121" s="48">
        <v>3.9700680016822656E-2</v>
      </c>
      <c r="AN121" s="48">
        <v>1.3240364480106888E-2</v>
      </c>
      <c r="AO121" s="48">
        <v>0.12125243957765162</v>
      </c>
      <c r="AP121" s="48">
        <v>1.4556274202857836E-2</v>
      </c>
      <c r="AQ121" s="48">
        <v>2.2955111682535619E-2</v>
      </c>
    </row>
    <row r="122" spans="1:43" s="15" customFormat="1" x14ac:dyDescent="0.3">
      <c r="A122" s="32"/>
      <c r="B122" s="32" t="s">
        <v>224</v>
      </c>
      <c r="C122" s="40">
        <v>0.11852484748687624</v>
      </c>
      <c r="D122" s="40">
        <v>1.3971884583265598E-2</v>
      </c>
      <c r="E122" s="40">
        <v>3.7869752472767464E-2</v>
      </c>
      <c r="F122" s="40">
        <v>3.9330927228418675E-2</v>
      </c>
      <c r="G122" s="40">
        <v>1.4362868009732313E-2</v>
      </c>
      <c r="H122" s="40">
        <v>1.2556027818963703E-2</v>
      </c>
      <c r="I122" s="40">
        <v>1.3146681128387181E-2</v>
      </c>
      <c r="J122" s="40">
        <v>1.2745739290560916E-2</v>
      </c>
      <c r="K122" s="48">
        <v>2.9907213917978901E-3</v>
      </c>
      <c r="L122" s="48">
        <v>9.5863442671911686E-2</v>
      </c>
      <c r="M122" s="48">
        <v>1.834370001051196E-2</v>
      </c>
      <c r="N122" s="48">
        <v>1.5746072427474712E-2</v>
      </c>
      <c r="O122" s="48">
        <v>2.5247687138165412E-3</v>
      </c>
      <c r="P122" s="48">
        <v>1.1078105366868299E-2</v>
      </c>
      <c r="Q122" s="48">
        <v>6.0333709822852303E-3</v>
      </c>
      <c r="R122" s="48">
        <v>2.9438129800068739E-3</v>
      </c>
      <c r="S122" s="48">
        <v>3.8682942920651116E-2</v>
      </c>
      <c r="T122" s="48">
        <v>8.1606290368417232E-3</v>
      </c>
      <c r="U122" s="48">
        <v>7.8337212530051894E-4</v>
      </c>
      <c r="V122" s="48">
        <v>5.6971811357114507E-3</v>
      </c>
      <c r="W122" s="48">
        <v>1.218859069740655E-2</v>
      </c>
      <c r="X122" s="48">
        <v>8.9928612863764707E-3</v>
      </c>
      <c r="Y122" s="48">
        <v>9.5158086676010254E-3</v>
      </c>
      <c r="Z122" s="48">
        <v>8.3210612203158917E-3</v>
      </c>
      <c r="AA122" s="48">
        <v>1.0345152994691034E-2</v>
      </c>
      <c r="AB122" s="48">
        <v>4.1317467272676905E-2</v>
      </c>
      <c r="AC122" s="48">
        <v>3.3478348479183857E-2</v>
      </c>
      <c r="AD122" s="48">
        <v>2.2604687134644887E-2</v>
      </c>
      <c r="AE122" s="48">
        <v>1.9966933911040645E-2</v>
      </c>
      <c r="AF122" s="48">
        <v>7.6048533151286254E-3</v>
      </c>
      <c r="AG122" s="48">
        <v>2.1611464097312141E-2</v>
      </c>
      <c r="AH122" s="48">
        <v>3.1272236738835016E-2</v>
      </c>
      <c r="AI122" s="48">
        <v>6.5240320844226513E-2</v>
      </c>
      <c r="AJ122" s="48">
        <v>5.7011003321486939E-2</v>
      </c>
      <c r="AK122" s="48">
        <v>5.5367828467471923E-2</v>
      </c>
      <c r="AL122" s="48">
        <v>2.7162707263108175E-2</v>
      </c>
      <c r="AM122" s="48">
        <v>4.5919803542589378E-2</v>
      </c>
      <c r="AN122" s="48">
        <v>2.7354903811301214E-2</v>
      </c>
      <c r="AO122" s="48">
        <v>6.3588756692867301E-2</v>
      </c>
      <c r="AP122" s="48">
        <v>2.6894181593373419E-2</v>
      </c>
      <c r="AQ122" s="48">
        <v>3.7329844566415367E-2</v>
      </c>
    </row>
    <row r="123" spans="1:43" s="15" customFormat="1" x14ac:dyDescent="0.3">
      <c r="A123" s="32"/>
      <c r="B123" s="32" t="s">
        <v>225</v>
      </c>
      <c r="C123" s="40">
        <v>8.0797599944028679E-3</v>
      </c>
      <c r="D123" s="40">
        <v>1.120277395467335E-2</v>
      </c>
      <c r="E123" s="40">
        <v>4.9573879842682994E-2</v>
      </c>
      <c r="F123" s="40">
        <v>6.0985475498593227E-2</v>
      </c>
      <c r="G123" s="40">
        <v>4.1739256526010751E-2</v>
      </c>
      <c r="H123" s="40">
        <v>1.3607635478409713E-2</v>
      </c>
      <c r="I123" s="40">
        <v>1.2178040147232165E-2</v>
      </c>
      <c r="J123" s="40">
        <v>1.3711863983964068E-2</v>
      </c>
      <c r="K123" s="48">
        <v>1.3893629868379123E-2</v>
      </c>
      <c r="L123" s="48">
        <v>1.1129242572807004E-2</v>
      </c>
      <c r="M123" s="48">
        <v>5.4855903151610225E-3</v>
      </c>
      <c r="N123" s="48">
        <v>2.2421941940263632E-2</v>
      </c>
      <c r="O123" s="48">
        <v>1.7875725229611266E-2</v>
      </c>
      <c r="P123" s="48">
        <v>2.7133955703649012E-2</v>
      </c>
      <c r="Q123" s="48">
        <v>2.4736302386578427E-3</v>
      </c>
      <c r="R123" s="48">
        <v>9.5546714053854065E-4</v>
      </c>
      <c r="S123" s="48">
        <v>4.5249858293121288E-2</v>
      </c>
      <c r="T123" s="48">
        <v>9.3740384069525094E-3</v>
      </c>
      <c r="U123" s="48">
        <v>5.607592893670848E-3</v>
      </c>
      <c r="V123" s="48">
        <v>2.7027536996219372E-3</v>
      </c>
      <c r="W123" s="48">
        <v>3.778999288180987E-2</v>
      </c>
      <c r="X123" s="48">
        <v>2.5823843096321039E-3</v>
      </c>
      <c r="Y123" s="48">
        <v>2.3297228387537732E-3</v>
      </c>
      <c r="Z123" s="48">
        <v>4.8788449239321144E-4</v>
      </c>
      <c r="AA123" s="48">
        <v>4.4043479554145765E-4</v>
      </c>
      <c r="AB123" s="48">
        <v>1.7555596961536676E-3</v>
      </c>
      <c r="AC123" s="48">
        <v>3.5405181468831587E-3</v>
      </c>
      <c r="AD123" s="48">
        <v>1.251243591708846E-3</v>
      </c>
      <c r="AE123" s="48">
        <v>3.0029385995195179E-3</v>
      </c>
      <c r="AF123" s="48">
        <v>2.0252064406724802E-3</v>
      </c>
      <c r="AG123" s="48">
        <v>1.0477534721581571E-2</v>
      </c>
      <c r="AH123" s="48">
        <v>7.852531939600756E-3</v>
      </c>
      <c r="AI123" s="48">
        <v>1.5254071185005246E-2</v>
      </c>
      <c r="AJ123" s="48">
        <v>2.1931641465149924E-2</v>
      </c>
      <c r="AK123" s="48">
        <v>2.3643353410641825E-2</v>
      </c>
      <c r="AL123" s="48">
        <v>8.2997410443073939E-3</v>
      </c>
      <c r="AM123" s="48">
        <v>1.0296901856284747E-2</v>
      </c>
      <c r="AN123" s="48">
        <v>1.0358135262747654E-2</v>
      </c>
      <c r="AO123" s="48">
        <v>4.6411434066316818E-3</v>
      </c>
      <c r="AP123" s="48">
        <v>7.4789666453509698E-3</v>
      </c>
      <c r="AQ123" s="48">
        <v>1.3626182085044925E-2</v>
      </c>
    </row>
    <row r="124" spans="1:43" s="15" customFormat="1" x14ac:dyDescent="0.3">
      <c r="A124" s="32"/>
      <c r="B124" s="32" t="s">
        <v>226</v>
      </c>
      <c r="C124" s="40">
        <v>2.9553363268477163E-2</v>
      </c>
      <c r="D124" s="40">
        <v>1.1294520251961593E-2</v>
      </c>
      <c r="E124" s="40">
        <v>1.1438915181899803E-2</v>
      </c>
      <c r="F124" s="40">
        <v>3.5654744435673541E-2</v>
      </c>
      <c r="G124" s="40">
        <v>3.126623212695924E-2</v>
      </c>
      <c r="H124" s="40">
        <v>2.7501925918032466E-2</v>
      </c>
      <c r="I124" s="40">
        <v>1.9629550246914259E-2</v>
      </c>
      <c r="J124" s="40">
        <v>2.3699943290200996E-2</v>
      </c>
      <c r="K124" s="48">
        <v>3.4002277782132787E-2</v>
      </c>
      <c r="L124" s="48">
        <v>3.0180647700875377E-2</v>
      </c>
      <c r="M124" s="48">
        <v>7.2920148482837968E-3</v>
      </c>
      <c r="N124" s="48">
        <v>2.9792388272762856E-3</v>
      </c>
      <c r="O124" s="48">
        <v>3.8686000585057473E-2</v>
      </c>
      <c r="P124" s="48">
        <v>7.1850342461245772E-3</v>
      </c>
      <c r="Q124" s="48">
        <v>1.5989697614566596E-2</v>
      </c>
      <c r="R124" s="48">
        <v>3.9677689236586643E-3</v>
      </c>
      <c r="S124" s="48">
        <v>1.007383561938022E-2</v>
      </c>
      <c r="T124" s="48">
        <v>5.5684093751777484E-2</v>
      </c>
      <c r="U124" s="48">
        <v>4.6446786320944809E-2</v>
      </c>
      <c r="V124" s="48">
        <v>3.1637589346556173E-2</v>
      </c>
      <c r="W124" s="48">
        <v>5.5565955296017584E-3</v>
      </c>
      <c r="X124" s="48">
        <v>3.5575801936007863E-3</v>
      </c>
      <c r="Y124" s="48">
        <v>1.1943916805788595E-3</v>
      </c>
      <c r="Z124" s="48">
        <v>2.1137901234207406E-3</v>
      </c>
      <c r="AA124" s="48">
        <v>6.3206435142984594E-4</v>
      </c>
      <c r="AB124" s="48">
        <v>1.1313490751942309E-3</v>
      </c>
      <c r="AC124" s="48">
        <v>3.527893388859794E-3</v>
      </c>
      <c r="AD124" s="48">
        <v>2.2108603570218682E-2</v>
      </c>
      <c r="AE124" s="48">
        <v>1.9826444973366723E-3</v>
      </c>
      <c r="AF124" s="48">
        <v>2.5972285454136774E-3</v>
      </c>
      <c r="AG124" s="48">
        <v>3.5830154526922016E-3</v>
      </c>
      <c r="AH124" s="48">
        <v>6.8931015530607357E-3</v>
      </c>
      <c r="AI124" s="48">
        <v>1.7858602092030659E-2</v>
      </c>
      <c r="AJ124" s="48">
        <v>2.0062329483051391E-2</v>
      </c>
      <c r="AK124" s="48">
        <v>2.5501792481266366E-2</v>
      </c>
      <c r="AL124" s="48">
        <v>1.2271085188482581E-2</v>
      </c>
      <c r="AM124" s="48">
        <v>7.1368343939473998E-3</v>
      </c>
      <c r="AN124" s="48">
        <v>3.2255803099590731E-2</v>
      </c>
      <c r="AO124" s="48">
        <v>7.9493464256020479E-3</v>
      </c>
      <c r="AP124" s="48">
        <v>9.5662261681529592E-3</v>
      </c>
      <c r="AQ124" s="48">
        <v>9.0885485216402381E-3</v>
      </c>
    </row>
    <row r="125" spans="1:43" s="15" customFormat="1" ht="14" thickBot="1" x14ac:dyDescent="0.35">
      <c r="A125" s="32"/>
      <c r="B125" s="32" t="s">
        <v>227</v>
      </c>
      <c r="C125" s="40">
        <v>6.7900997625182188E-2</v>
      </c>
      <c r="D125" s="40">
        <v>7.9403254068245055E-2</v>
      </c>
      <c r="E125" s="40">
        <v>0.15962805605090472</v>
      </c>
      <c r="F125" s="40">
        <v>0.1753535991913463</v>
      </c>
      <c r="G125" s="40">
        <v>0.11086530516788125</v>
      </c>
      <c r="H125" s="40">
        <v>0.12348490549704817</v>
      </c>
      <c r="I125" s="40">
        <v>0.22317222473138423</v>
      </c>
      <c r="J125" s="40">
        <v>0.25239797083941473</v>
      </c>
      <c r="K125" s="48">
        <v>0.15966948653037716</v>
      </c>
      <c r="L125" s="48">
        <v>0.17491557124753723</v>
      </c>
      <c r="M125" s="48">
        <v>0.17292953098425212</v>
      </c>
      <c r="N125" s="48">
        <v>0.16942770901752768</v>
      </c>
      <c r="O125" s="48">
        <v>8.1391565526939574E-2</v>
      </c>
      <c r="P125" s="48">
        <v>0.19091273678824736</v>
      </c>
      <c r="Q125" s="48">
        <v>0.18041359045047872</v>
      </c>
      <c r="R125" s="48">
        <v>0.18300933688021667</v>
      </c>
      <c r="S125" s="48">
        <v>0.22497107858936524</v>
      </c>
      <c r="T125" s="48">
        <v>0.22055420400528891</v>
      </c>
      <c r="U125" s="48">
        <v>0.16499758307828452</v>
      </c>
      <c r="V125" s="48">
        <v>0.19797878788655485</v>
      </c>
      <c r="W125" s="48">
        <v>0.22028305521825872</v>
      </c>
      <c r="X125" s="48">
        <v>0.16881681222540748</v>
      </c>
      <c r="Y125" s="48">
        <v>0.19893372342871549</v>
      </c>
      <c r="Z125" s="48">
        <v>0.14099382714746214</v>
      </c>
      <c r="AA125" s="48">
        <v>0.12880983156349804</v>
      </c>
      <c r="AB125" s="48">
        <v>0.12697226758754426</v>
      </c>
      <c r="AC125" s="48">
        <v>0.1027183523957866</v>
      </c>
      <c r="AD125" s="48">
        <v>5.9742859390406862E-2</v>
      </c>
      <c r="AE125" s="48">
        <v>6.7585066917500602E-2</v>
      </c>
      <c r="AF125" s="48">
        <v>6.4031450837879186E-2</v>
      </c>
      <c r="AG125" s="48">
        <v>3.0626856856719405E-2</v>
      </c>
      <c r="AH125" s="48">
        <v>4.0245484147472463E-2</v>
      </c>
      <c r="AI125" s="48">
        <v>4.0549517835978002E-2</v>
      </c>
      <c r="AJ125" s="48">
        <v>5.9308090632630629E-2</v>
      </c>
      <c r="AK125" s="48">
        <v>4.9872620313021823E-2</v>
      </c>
      <c r="AL125" s="48">
        <v>2.8001448695576726E-2</v>
      </c>
      <c r="AM125" s="48">
        <v>7.0471400254450201E-2</v>
      </c>
      <c r="AN125" s="48">
        <v>2.2181067427977277E-2</v>
      </c>
      <c r="AO125" s="48">
        <v>3.0005590381908632E-2</v>
      </c>
      <c r="AP125" s="48">
        <v>1.7129876519228884E-2</v>
      </c>
      <c r="AQ125" s="48">
        <v>3.0479736534765194E-2</v>
      </c>
    </row>
    <row r="126" spans="1:43" s="15" customFormat="1" ht="14" thickBot="1" x14ac:dyDescent="0.35">
      <c r="A126" s="32"/>
      <c r="B126" s="30" t="s">
        <v>134</v>
      </c>
      <c r="C126" s="24">
        <v>352743908.68839586</v>
      </c>
      <c r="D126" s="24">
        <v>165635632.07717189</v>
      </c>
      <c r="E126" s="24">
        <v>149731719.80556631</v>
      </c>
      <c r="F126" s="24">
        <v>164358400.53105798</v>
      </c>
      <c r="G126" s="24">
        <v>257696714.41400212</v>
      </c>
      <c r="H126" s="24">
        <v>325530106.31344897</v>
      </c>
      <c r="I126" s="24">
        <v>212186552.08550102</v>
      </c>
      <c r="J126" s="24">
        <v>263332163.67975003</v>
      </c>
      <c r="K126" s="24">
        <v>176835812.77899998</v>
      </c>
      <c r="L126" s="24">
        <v>180719391.00099999</v>
      </c>
      <c r="M126" s="24">
        <v>249811538.01999998</v>
      </c>
      <c r="N126" s="24">
        <v>324201899.37</v>
      </c>
      <c r="O126" s="24">
        <v>197799490</v>
      </c>
      <c r="P126" s="24">
        <v>191531311</v>
      </c>
      <c r="Q126" s="24">
        <v>192362879.80000001</v>
      </c>
      <c r="R126" s="24">
        <v>177462000.31999999</v>
      </c>
      <c r="S126" s="24">
        <v>129403421.82000002</v>
      </c>
      <c r="T126" s="24">
        <v>141692378.71000001</v>
      </c>
      <c r="U126" s="24">
        <v>158594358.91</v>
      </c>
      <c r="V126" s="24">
        <v>142818378.18000004</v>
      </c>
      <c r="W126" s="24">
        <v>130521366.21000001</v>
      </c>
      <c r="X126" s="24">
        <v>174600747.19251797</v>
      </c>
      <c r="Y126" s="24">
        <v>199981299.17000002</v>
      </c>
      <c r="Z126" s="24">
        <v>230942265.55000001</v>
      </c>
      <c r="AA126" s="24">
        <v>442233451.97000003</v>
      </c>
      <c r="AB126" s="24">
        <v>393741666.27000004</v>
      </c>
      <c r="AC126" s="24">
        <v>256717791.66</v>
      </c>
      <c r="AD126" s="24">
        <v>349858335.25999999</v>
      </c>
      <c r="AE126" s="24">
        <v>418161198.90060991</v>
      </c>
      <c r="AF126" s="24">
        <v>420985724.15999991</v>
      </c>
      <c r="AG126" s="24">
        <v>450084134.80000001</v>
      </c>
      <c r="AH126" s="24">
        <v>591220517.88</v>
      </c>
      <c r="AI126" s="24">
        <v>655567497.92999995</v>
      </c>
      <c r="AJ126" s="24">
        <v>622721606.21000004</v>
      </c>
      <c r="AK126" s="24">
        <v>659992786.08999991</v>
      </c>
      <c r="AL126" s="24">
        <v>1114246433.7899995</v>
      </c>
      <c r="AM126" s="24">
        <v>1284614533.6063154</v>
      </c>
      <c r="AN126" s="24">
        <v>1225384479.7382059</v>
      </c>
      <c r="AO126" s="24">
        <v>2210378504</v>
      </c>
      <c r="AP126" s="24">
        <v>1386619317.4649918</v>
      </c>
      <c r="AQ126" s="24">
        <v>1533615276.0600002</v>
      </c>
    </row>
    <row r="127" spans="1:43" s="15" customFormat="1" x14ac:dyDescent="0.3">
      <c r="A127" s="32"/>
      <c r="B127" s="32"/>
      <c r="C127" s="32"/>
      <c r="D127" s="32"/>
      <c r="E127" s="32"/>
      <c r="F127" s="32"/>
      <c r="G127" s="32"/>
      <c r="H127" s="32"/>
      <c r="I127" s="32"/>
      <c r="J127" s="32"/>
      <c r="K127" s="32"/>
      <c r="L127" s="32"/>
      <c r="M127" s="32"/>
      <c r="N127" s="32"/>
      <c r="O127" s="32"/>
      <c r="P127" s="32"/>
      <c r="Q127" s="32"/>
      <c r="R127" s="32"/>
      <c r="S127" s="32"/>
      <c r="T127" s="32"/>
    </row>
    <row r="128" spans="1:43" s="15" customFormat="1" ht="14" thickBot="1" x14ac:dyDescent="0.35">
      <c r="A128" s="32"/>
      <c r="B128" s="25" t="s">
        <v>231</v>
      </c>
      <c r="C128" s="32"/>
      <c r="D128" s="32"/>
      <c r="E128" s="32"/>
      <c r="F128" s="32"/>
      <c r="G128" s="32"/>
      <c r="H128" s="32"/>
      <c r="I128" s="32"/>
      <c r="J128" s="32"/>
      <c r="K128" s="32"/>
      <c r="L128" s="32"/>
      <c r="M128" s="32"/>
      <c r="N128" s="32"/>
      <c r="O128" s="32"/>
      <c r="P128" s="32"/>
      <c r="Q128" s="32"/>
      <c r="R128" s="32"/>
      <c r="S128" s="32"/>
      <c r="T128" s="32"/>
    </row>
    <row r="129" spans="1:43" s="15" customFormat="1" ht="14" thickBot="1" x14ac:dyDescent="0.35">
      <c r="A129" s="32"/>
      <c r="B129" s="23"/>
      <c r="C129" s="27" t="s">
        <v>19</v>
      </c>
      <c r="D129" s="27" t="s">
        <v>20</v>
      </c>
      <c r="E129" s="27" t="s">
        <v>51</v>
      </c>
      <c r="F129" s="27" t="s">
        <v>52</v>
      </c>
      <c r="G129" s="27" t="s">
        <v>53</v>
      </c>
      <c r="H129" s="27" t="s">
        <v>54</v>
      </c>
      <c r="I129" s="27" t="s">
        <v>55</v>
      </c>
      <c r="J129" s="27" t="s">
        <v>56</v>
      </c>
      <c r="K129" s="27" t="s">
        <v>27</v>
      </c>
      <c r="L129" s="27" t="s">
        <v>28</v>
      </c>
      <c r="M129" s="27" t="s">
        <v>29</v>
      </c>
      <c r="N129" s="27" t="s">
        <v>30</v>
      </c>
      <c r="O129" s="27" t="s">
        <v>31</v>
      </c>
      <c r="P129" s="27" t="s">
        <v>32</v>
      </c>
      <c r="Q129" s="27" t="s">
        <v>33</v>
      </c>
      <c r="R129" s="27" t="s">
        <v>34</v>
      </c>
      <c r="S129" s="31" t="s">
        <v>35</v>
      </c>
      <c r="T129" s="31" t="s">
        <v>36</v>
      </c>
      <c r="U129" s="20" t="s">
        <v>37</v>
      </c>
      <c r="V129" s="20" t="s">
        <v>38</v>
      </c>
      <c r="W129" s="20" t="s">
        <v>39</v>
      </c>
      <c r="X129" s="20" t="s">
        <v>40</v>
      </c>
      <c r="Y129" s="20" t="s">
        <v>41</v>
      </c>
      <c r="Z129" s="20" t="s">
        <v>42</v>
      </c>
      <c r="AA129" s="20" t="s">
        <v>234</v>
      </c>
      <c r="AB129" s="20" t="s">
        <v>235</v>
      </c>
      <c r="AC129" s="20" t="s">
        <v>236</v>
      </c>
      <c r="AD129" s="20" t="s">
        <v>237</v>
      </c>
      <c r="AE129" s="20" t="s">
        <v>238</v>
      </c>
      <c r="AF129" s="20" t="s">
        <v>239</v>
      </c>
      <c r="AG129" s="20" t="s">
        <v>279</v>
      </c>
      <c r="AH129" s="20" t="s">
        <v>280</v>
      </c>
      <c r="AI129" s="20" t="s">
        <v>281</v>
      </c>
      <c r="AJ129" s="20" t="s">
        <v>282</v>
      </c>
      <c r="AK129" s="20" t="s">
        <v>283</v>
      </c>
      <c r="AL129" s="20" t="s">
        <v>284</v>
      </c>
      <c r="AM129" s="20" t="s">
        <v>286</v>
      </c>
      <c r="AN129" s="20" t="s">
        <v>287</v>
      </c>
      <c r="AO129" s="20" t="s">
        <v>288</v>
      </c>
      <c r="AP129" s="20" t="s">
        <v>293</v>
      </c>
      <c r="AQ129" s="20" t="s">
        <v>296</v>
      </c>
    </row>
    <row r="130" spans="1:43" s="15" customFormat="1" x14ac:dyDescent="0.3">
      <c r="A130" s="32"/>
      <c r="B130" s="32" t="s">
        <v>221</v>
      </c>
      <c r="C130" s="40">
        <v>0.74597023679491259</v>
      </c>
      <c r="D130" s="40">
        <v>0.74209516910544282</v>
      </c>
      <c r="E130" s="40">
        <v>0.71939416229137731</v>
      </c>
      <c r="F130" s="40">
        <v>0.69713189927285379</v>
      </c>
      <c r="G130" s="40">
        <v>0.73823945172208472</v>
      </c>
      <c r="H130" s="40">
        <v>0.81525077949829072</v>
      </c>
      <c r="I130" s="40">
        <v>0.84484884788092929</v>
      </c>
      <c r="J130" s="40">
        <v>0.83007183601850154</v>
      </c>
      <c r="K130" s="48">
        <v>0.84346426463771418</v>
      </c>
      <c r="L130" s="48">
        <v>0.85381767180242685</v>
      </c>
      <c r="M130" s="48">
        <v>0.75772851113430495</v>
      </c>
      <c r="N130" s="48">
        <v>0.74726749550223326</v>
      </c>
      <c r="O130" s="48">
        <v>0.72696335061758588</v>
      </c>
      <c r="P130" s="48">
        <v>0.70238795918910901</v>
      </c>
      <c r="Q130" s="48">
        <v>0.70064280467339068</v>
      </c>
      <c r="R130" s="48">
        <v>0.70332795950309734</v>
      </c>
      <c r="S130" s="48">
        <v>0.68341373783246251</v>
      </c>
      <c r="T130" s="48">
        <v>0.70684461878072569</v>
      </c>
      <c r="U130" s="48">
        <v>0.72327734364971263</v>
      </c>
      <c r="V130" s="48">
        <v>0.72658860393554825</v>
      </c>
      <c r="W130" s="48">
        <v>0.71207860954219793</v>
      </c>
      <c r="X130" s="48">
        <v>0.77752507810835891</v>
      </c>
      <c r="Y130" s="48">
        <v>0.80369180486851477</v>
      </c>
      <c r="Z130" s="48">
        <v>0.79222842097547008</v>
      </c>
      <c r="AA130" s="48">
        <v>0.80374441643526329</v>
      </c>
      <c r="AB130" s="48">
        <v>0.82303292288392516</v>
      </c>
      <c r="AC130" s="48">
        <v>0.83054317794615629</v>
      </c>
      <c r="AD130" s="48">
        <v>0.82683649284418392</v>
      </c>
      <c r="AE130" s="48">
        <v>0.81217909529979615</v>
      </c>
      <c r="AF130" s="48">
        <v>0.81362264651114469</v>
      </c>
      <c r="AG130" s="48">
        <v>0.83118810030369661</v>
      </c>
      <c r="AH130" s="48">
        <v>0.83066217090246475</v>
      </c>
      <c r="AI130" s="48">
        <v>0.82088136879431328</v>
      </c>
      <c r="AJ130" s="48">
        <v>0.81799527787248638</v>
      </c>
      <c r="AK130" s="48">
        <v>0.73228678079436804</v>
      </c>
      <c r="AL130" s="48">
        <v>0.80368664481875618</v>
      </c>
      <c r="AM130" s="48">
        <v>0.80247563628724206</v>
      </c>
      <c r="AN130" s="48">
        <v>0.7761615311852984</v>
      </c>
      <c r="AO130" s="48">
        <v>0.80332563182487882</v>
      </c>
      <c r="AP130" s="48">
        <v>0.78267857439327349</v>
      </c>
      <c r="AQ130" s="48">
        <v>0.79157243346703798</v>
      </c>
    </row>
    <row r="131" spans="1:43" s="15" customFormat="1" x14ac:dyDescent="0.3">
      <c r="A131" s="32"/>
      <c r="B131" s="32" t="s">
        <v>222</v>
      </c>
      <c r="C131" s="40">
        <v>0.13567695873682567</v>
      </c>
      <c r="D131" s="40">
        <v>0.14198591116248366</v>
      </c>
      <c r="E131" s="40">
        <v>0.12433539059213333</v>
      </c>
      <c r="F131" s="40">
        <v>0.11516259902189654</v>
      </c>
      <c r="G131" s="40">
        <v>7.4374220673927655E-2</v>
      </c>
      <c r="H131" s="40">
        <v>5.2366940228208307E-2</v>
      </c>
      <c r="I131" s="40">
        <v>6.2426681002045459E-2</v>
      </c>
      <c r="J131" s="40">
        <v>7.6185240185201203E-2</v>
      </c>
      <c r="K131" s="48">
        <v>5.7090469906768325E-2</v>
      </c>
      <c r="L131" s="48">
        <v>5.9645158346974154E-2</v>
      </c>
      <c r="M131" s="48">
        <v>0.15048758108514357</v>
      </c>
      <c r="N131" s="48">
        <v>0.1555561759983432</v>
      </c>
      <c r="O131" s="48">
        <v>0.14009862915490684</v>
      </c>
      <c r="P131" s="48">
        <v>0.15414899321957606</v>
      </c>
      <c r="Q131" s="48">
        <v>0.10284239339849562</v>
      </c>
      <c r="R131" s="48">
        <v>8.5639614476542752E-2</v>
      </c>
      <c r="S131" s="48">
        <v>7.9656090007591801E-2</v>
      </c>
      <c r="T131" s="48">
        <v>0.10379407202305707</v>
      </c>
      <c r="U131" s="48">
        <v>9.2529806420854885E-2</v>
      </c>
      <c r="V131" s="48">
        <v>9.4641538985372572E-2</v>
      </c>
      <c r="W131" s="48">
        <v>6.1105509468245341E-2</v>
      </c>
      <c r="X131" s="48">
        <v>5.4750914072364119E-2</v>
      </c>
      <c r="Y131" s="48">
        <v>5.0714570330513208E-2</v>
      </c>
      <c r="Z131" s="48">
        <v>6.8144080221003434E-2</v>
      </c>
      <c r="AA131" s="48">
        <v>6.4247976315727776E-2</v>
      </c>
      <c r="AB131" s="48">
        <v>5.6757877539337621E-2</v>
      </c>
      <c r="AC131" s="48">
        <v>5.760643152699356E-2</v>
      </c>
      <c r="AD131" s="48">
        <v>6.0766564374391742E-2</v>
      </c>
      <c r="AE131" s="48">
        <v>8.177519322268674E-2</v>
      </c>
      <c r="AF131" s="48">
        <v>6.7957879894599588E-2</v>
      </c>
      <c r="AG131" s="48">
        <v>6.7437902381812853E-2</v>
      </c>
      <c r="AH131" s="48">
        <v>7.3543059394144572E-2</v>
      </c>
      <c r="AI131" s="48">
        <v>7.6854400197732958E-2</v>
      </c>
      <c r="AJ131" s="48">
        <v>8.0863794160276697E-2</v>
      </c>
      <c r="AK131" s="48">
        <v>8.4773887764095376E-2</v>
      </c>
      <c r="AL131" s="48">
        <v>8.4347092792808151E-2</v>
      </c>
      <c r="AM131" s="48">
        <v>9.2348915957103775E-2</v>
      </c>
      <c r="AN131" s="48">
        <v>9.199273861957695E-2</v>
      </c>
      <c r="AO131" s="48">
        <v>7.018071063830561E-2</v>
      </c>
      <c r="AP131" s="48">
        <v>9.6382578511374536E-2</v>
      </c>
      <c r="AQ131" s="48">
        <v>7.4684796880500337E-2</v>
      </c>
    </row>
    <row r="132" spans="1:43" s="15" customFormat="1" x14ac:dyDescent="0.3">
      <c r="A132" s="32"/>
      <c r="B132" s="32" t="s">
        <v>223</v>
      </c>
      <c r="C132" s="40">
        <v>2.4671641221400947E-2</v>
      </c>
      <c r="D132" s="40">
        <v>2.4194187650350796E-2</v>
      </c>
      <c r="E132" s="40">
        <v>3.3859964127586066E-2</v>
      </c>
      <c r="F132" s="40">
        <v>5.7402136861036381E-2</v>
      </c>
      <c r="G132" s="40">
        <v>5.8093188519695894E-2</v>
      </c>
      <c r="H132" s="40">
        <v>1.0309887075992327E-2</v>
      </c>
      <c r="I132" s="40">
        <v>1.6108299578981824E-2</v>
      </c>
      <c r="J132" s="40">
        <v>1.6559671107671967E-2</v>
      </c>
      <c r="K132" s="48">
        <v>2.2719812414053617E-2</v>
      </c>
      <c r="L132" s="48">
        <v>1.6789882569010612E-2</v>
      </c>
      <c r="M132" s="48">
        <v>2.0091674955180126E-2</v>
      </c>
      <c r="N132" s="48">
        <v>2.2688695586022673E-2</v>
      </c>
      <c r="O132" s="48">
        <v>4.0788794260036607E-2</v>
      </c>
      <c r="P132" s="48">
        <v>4.2999619886083917E-2</v>
      </c>
      <c r="Q132" s="48">
        <v>4.8482899910143984E-2</v>
      </c>
      <c r="R132" s="48">
        <v>7.99491115586555E-2</v>
      </c>
      <c r="S132" s="48">
        <v>6.1417490154089968E-2</v>
      </c>
      <c r="T132" s="48">
        <v>4.5098709997847292E-2</v>
      </c>
      <c r="U132" s="48">
        <v>4.9328222731174494E-2</v>
      </c>
      <c r="V132" s="48">
        <v>4.9232485842832213E-2</v>
      </c>
      <c r="W132" s="48">
        <v>9.5996499795225926E-2</v>
      </c>
      <c r="X132" s="48">
        <v>2.0080260606554507E-2</v>
      </c>
      <c r="Y132" s="48">
        <v>2.2362409253845115E-2</v>
      </c>
      <c r="Z132" s="48">
        <v>2.5889741647951454E-2</v>
      </c>
      <c r="AA132" s="48">
        <v>2.4673557521601736E-2</v>
      </c>
      <c r="AB132" s="48">
        <v>2.4987411248940959E-2</v>
      </c>
      <c r="AC132" s="48">
        <v>2.2544082013569566E-2</v>
      </c>
      <c r="AD132" s="48">
        <v>2.5533739400904743E-2</v>
      </c>
      <c r="AE132" s="48">
        <v>2.3094649254904759E-2</v>
      </c>
      <c r="AF132" s="48">
        <v>2.6816755551201946E-2</v>
      </c>
      <c r="AG132" s="48">
        <v>2.5238797555349347E-2</v>
      </c>
      <c r="AH132" s="48">
        <v>2.5470043946846741E-2</v>
      </c>
      <c r="AI132" s="48">
        <v>2.7566796541334815E-2</v>
      </c>
      <c r="AJ132" s="48">
        <v>2.9651646294161706E-2</v>
      </c>
      <c r="AK132" s="48">
        <v>3.3593199054025337E-2</v>
      </c>
      <c r="AL132" s="48">
        <v>3.1295006961683504E-2</v>
      </c>
      <c r="AM132" s="48">
        <v>3.7786128040874993E-2</v>
      </c>
      <c r="AN132" s="48">
        <v>4.3127798199555971E-2</v>
      </c>
      <c r="AO132" s="48">
        <v>3.2214780395448804E-2</v>
      </c>
      <c r="AP132" s="48">
        <v>2.9382272351701214E-2</v>
      </c>
      <c r="AQ132" s="48">
        <v>4.2646822411696456E-2</v>
      </c>
    </row>
    <row r="133" spans="1:43" s="15" customFormat="1" x14ac:dyDescent="0.3">
      <c r="A133" s="32"/>
      <c r="B133" s="32" t="s">
        <v>224</v>
      </c>
      <c r="C133" s="40">
        <v>3.3367026491829127E-2</v>
      </c>
      <c r="D133" s="40">
        <v>2.6672344598962523E-2</v>
      </c>
      <c r="E133" s="40">
        <v>5.5267650074644098E-2</v>
      </c>
      <c r="F133" s="40">
        <v>5.839041906854342E-2</v>
      </c>
      <c r="G133" s="40">
        <v>5.9475429590234691E-2</v>
      </c>
      <c r="H133" s="40">
        <v>5.0122261391936769E-2</v>
      </c>
      <c r="I133" s="40">
        <v>9.2383032852314216E-3</v>
      </c>
      <c r="J133" s="40">
        <v>8.5520699803527684E-3</v>
      </c>
      <c r="K133" s="48">
        <v>9.6757150384415777E-3</v>
      </c>
      <c r="L133" s="48">
        <v>8.4697760695546138E-3</v>
      </c>
      <c r="M133" s="48">
        <v>9.7610332490285362E-3</v>
      </c>
      <c r="N133" s="48">
        <v>1.1194626585840922E-2</v>
      </c>
      <c r="O133" s="48">
        <v>1.7737520027692848E-2</v>
      </c>
      <c r="P133" s="48">
        <v>1.7874803272889778E-2</v>
      </c>
      <c r="Q133" s="48">
        <v>5.5061057442033566E-2</v>
      </c>
      <c r="R133" s="48">
        <v>3.0788643864266378E-2</v>
      </c>
      <c r="S133" s="48">
        <v>6.2258133942282336E-2</v>
      </c>
      <c r="T133" s="48">
        <v>2.6157665146346234E-2</v>
      </c>
      <c r="U133" s="48">
        <v>2.4766556402641991E-2</v>
      </c>
      <c r="V133" s="48">
        <v>2.6360537716599058E-2</v>
      </c>
      <c r="W133" s="48">
        <v>2.191444317754622E-2</v>
      </c>
      <c r="X133" s="48">
        <v>2.820352813818789E-2</v>
      </c>
      <c r="Y133" s="48">
        <v>2.2894543706148969E-2</v>
      </c>
      <c r="Z133" s="48">
        <v>2.5085290141269746E-2</v>
      </c>
      <c r="AA133" s="48">
        <v>2.317977884840065E-2</v>
      </c>
      <c r="AB133" s="48">
        <v>1.4355293337951462E-2</v>
      </c>
      <c r="AC133" s="48">
        <v>1.5325915006897171E-2</v>
      </c>
      <c r="AD133" s="48">
        <v>1.6855132443877222E-2</v>
      </c>
      <c r="AE133" s="48">
        <v>1.4258516825900914E-2</v>
      </c>
      <c r="AF133" s="48">
        <v>2.9054581584814335E-2</v>
      </c>
      <c r="AG133" s="48">
        <v>1.6211443569508873E-2</v>
      </c>
      <c r="AH133" s="48">
        <v>1.5064945262623466E-2</v>
      </c>
      <c r="AI133" s="48">
        <v>2.3912024041909431E-2</v>
      </c>
      <c r="AJ133" s="48">
        <v>1.9067405030090471E-2</v>
      </c>
      <c r="AK133" s="48">
        <v>1.9890705216238862E-2</v>
      </c>
      <c r="AL133" s="48">
        <v>2.1189079242803471E-2</v>
      </c>
      <c r="AM133" s="48">
        <v>1.6215640332434986E-2</v>
      </c>
      <c r="AN133" s="48">
        <v>2.4575944510673006E-2</v>
      </c>
      <c r="AO133" s="48">
        <v>2.2980629557997553E-2</v>
      </c>
      <c r="AP133" s="48">
        <v>2.3098007221379047E-2</v>
      </c>
      <c r="AQ133" s="48">
        <v>2.2156135633267775E-2</v>
      </c>
    </row>
    <row r="134" spans="1:43" s="15" customFormat="1" x14ac:dyDescent="0.3">
      <c r="A134" s="32"/>
      <c r="B134" s="32" t="s">
        <v>225</v>
      </c>
      <c r="C134" s="40">
        <v>5.2934469702003283E-3</v>
      </c>
      <c r="D134" s="40">
        <v>5.4733615029509703E-3</v>
      </c>
      <c r="E134" s="40">
        <v>6.3496109443955074E-3</v>
      </c>
      <c r="F134" s="40">
        <v>7.8944364045209683E-3</v>
      </c>
      <c r="G134" s="40">
        <v>6.0393899252756756E-3</v>
      </c>
      <c r="H134" s="40">
        <v>1.1328931458820433E-2</v>
      </c>
      <c r="I134" s="40">
        <v>5.042139597488747E-3</v>
      </c>
      <c r="J134" s="40">
        <v>1.0204774069155039E-2</v>
      </c>
      <c r="K134" s="48">
        <v>6.3617068935987635E-3</v>
      </c>
      <c r="L134" s="48">
        <v>5.2875005028814419E-3</v>
      </c>
      <c r="M134" s="48">
        <v>6.9393437869858859E-3</v>
      </c>
      <c r="N134" s="48">
        <v>7.0690548627888273E-3</v>
      </c>
      <c r="O134" s="48">
        <v>1.0067237788532106E-2</v>
      </c>
      <c r="P134" s="48">
        <v>1.2308148566726077E-2</v>
      </c>
      <c r="Q134" s="48">
        <v>2.2033039237217285E-2</v>
      </c>
      <c r="R134" s="48">
        <v>1.6784169977796561E-2</v>
      </c>
      <c r="S134" s="48">
        <v>2.0332410698802976E-2</v>
      </c>
      <c r="T134" s="48">
        <v>1.7950938304072423E-2</v>
      </c>
      <c r="U134" s="48">
        <v>1.806830679185794E-2</v>
      </c>
      <c r="V134" s="48">
        <v>1.2181364493026705E-2</v>
      </c>
      <c r="W134" s="48">
        <v>1.6205727445738869E-2</v>
      </c>
      <c r="X134" s="48">
        <v>2.5603860748750727E-2</v>
      </c>
      <c r="Y134" s="48">
        <v>8.925460979693883E-3</v>
      </c>
      <c r="Z134" s="48">
        <v>1.0180599031391601E-2</v>
      </c>
      <c r="AA134" s="48">
        <v>9.7961947489785851E-3</v>
      </c>
      <c r="AB134" s="48">
        <v>7.3703599236734961E-3</v>
      </c>
      <c r="AC134" s="48">
        <v>9.195082877100802E-3</v>
      </c>
      <c r="AD134" s="48">
        <v>8.0263310763337772E-3</v>
      </c>
      <c r="AE134" s="48">
        <v>7.166489388804498E-3</v>
      </c>
      <c r="AF134" s="48">
        <v>8.3512293379906771E-3</v>
      </c>
      <c r="AG134" s="48">
        <v>9.4965250136691617E-3</v>
      </c>
      <c r="AH134" s="48">
        <v>7.7679850244114484E-3</v>
      </c>
      <c r="AI134" s="48">
        <v>7.6507103704009632E-3</v>
      </c>
      <c r="AJ134" s="48">
        <v>8.9865295663840699E-3</v>
      </c>
      <c r="AK134" s="48">
        <v>1.2050987351760392E-2</v>
      </c>
      <c r="AL134" s="48">
        <v>1.1528522680396837E-2</v>
      </c>
      <c r="AM134" s="48">
        <v>1.0841259248635611E-2</v>
      </c>
      <c r="AN134" s="48">
        <v>1.2610520865038572E-2</v>
      </c>
      <c r="AO134" s="48">
        <v>1.319583000072248E-2</v>
      </c>
      <c r="AP134" s="48">
        <v>1.3613472784857885E-2</v>
      </c>
      <c r="AQ134" s="48">
        <v>1.1351920621021827E-2</v>
      </c>
    </row>
    <row r="135" spans="1:43" s="15" customFormat="1" x14ac:dyDescent="0.3">
      <c r="A135" s="32"/>
      <c r="B135" s="32" t="s">
        <v>226</v>
      </c>
      <c r="C135" s="40">
        <v>5.9426820021237035E-3</v>
      </c>
      <c r="D135" s="40">
        <v>6.9135546272986528E-3</v>
      </c>
      <c r="E135" s="40">
        <v>5.7143624375285756E-3</v>
      </c>
      <c r="F135" s="40">
        <v>1.4435116100828696E-2</v>
      </c>
      <c r="G135" s="40">
        <v>6.4378117828571627E-3</v>
      </c>
      <c r="H135" s="40">
        <v>8.8617091711033925E-3</v>
      </c>
      <c r="I135" s="40">
        <v>6.7374343269043357E-3</v>
      </c>
      <c r="J135" s="40">
        <v>6.1918921153085301E-3</v>
      </c>
      <c r="K135" s="48">
        <v>8.0314646602115472E-3</v>
      </c>
      <c r="L135" s="48">
        <v>6.4783681136633374E-3</v>
      </c>
      <c r="M135" s="48">
        <v>7.5246561301716532E-3</v>
      </c>
      <c r="N135" s="48">
        <v>8.3370278595704343E-3</v>
      </c>
      <c r="O135" s="48">
        <v>1.3240343743102496E-2</v>
      </c>
      <c r="P135" s="48">
        <v>2.016055525294919E-2</v>
      </c>
      <c r="Q135" s="48">
        <v>2.0271821530316831E-2</v>
      </c>
      <c r="R135" s="48">
        <v>1.9063795259051566E-2</v>
      </c>
      <c r="S135" s="48">
        <v>1.6666747775095098E-2</v>
      </c>
      <c r="T135" s="48">
        <v>2.6867843403473691E-2</v>
      </c>
      <c r="U135" s="48">
        <v>1.8534272026517109E-2</v>
      </c>
      <c r="V135" s="48">
        <v>1.9109123210490339E-2</v>
      </c>
      <c r="W135" s="48">
        <v>1.5386023807796443E-2</v>
      </c>
      <c r="X135" s="48">
        <v>1.2812279305683695E-2</v>
      </c>
      <c r="Y135" s="48">
        <v>1.4883981249415167E-2</v>
      </c>
      <c r="Z135" s="48">
        <v>1.364159142334284E-2</v>
      </c>
      <c r="AA135" s="48">
        <v>1.1803995424542E-2</v>
      </c>
      <c r="AB135" s="48">
        <v>9.7341292758650975E-3</v>
      </c>
      <c r="AC135" s="48">
        <v>1.0560320037413208E-2</v>
      </c>
      <c r="AD135" s="48">
        <v>9.9955539635925659E-3</v>
      </c>
      <c r="AE135" s="48">
        <v>9.3071966213407759E-3</v>
      </c>
      <c r="AF135" s="48">
        <v>1.1781947933481066E-2</v>
      </c>
      <c r="AG135" s="48">
        <v>9.3720821791189006E-3</v>
      </c>
      <c r="AH135" s="48">
        <v>9.0649699367382087E-3</v>
      </c>
      <c r="AI135" s="48">
        <v>8.2237609893741591E-3</v>
      </c>
      <c r="AJ135" s="48">
        <v>7.9657546497092432E-3</v>
      </c>
      <c r="AK135" s="48">
        <v>1.0323679935810466E-2</v>
      </c>
      <c r="AL135" s="48">
        <v>1.6971771082569923E-2</v>
      </c>
      <c r="AM135" s="48">
        <v>1.7511150551706486E-2</v>
      </c>
      <c r="AN135" s="48">
        <v>2.0215454683430376E-2</v>
      </c>
      <c r="AO135" s="48">
        <v>2.1935425601606964E-2</v>
      </c>
      <c r="AP135" s="48">
        <v>2.0430223004583976E-2</v>
      </c>
      <c r="AQ135" s="48">
        <v>2.2823435417850289E-2</v>
      </c>
    </row>
    <row r="136" spans="1:43" s="15" customFormat="1" ht="14" thickBot="1" x14ac:dyDescent="0.35">
      <c r="A136" s="32"/>
      <c r="B136" s="32" t="s">
        <v>227</v>
      </c>
      <c r="C136" s="40">
        <v>4.9078007782707579E-2</v>
      </c>
      <c r="D136" s="40">
        <v>5.2665471352510498E-2</v>
      </c>
      <c r="E136" s="40">
        <v>5.5078859532334483E-2</v>
      </c>
      <c r="F136" s="40">
        <v>4.9583393270319846E-2</v>
      </c>
      <c r="G136" s="40">
        <v>5.7340507785923894E-2</v>
      </c>
      <c r="H136" s="40">
        <v>5.1759491175647925E-2</v>
      </c>
      <c r="I136" s="40">
        <v>5.5598294328419152E-2</v>
      </c>
      <c r="J136" s="40">
        <v>5.2234516523808672E-2</v>
      </c>
      <c r="K136" s="48">
        <v>5.2656298676611993E-2</v>
      </c>
      <c r="L136" s="48">
        <v>4.9511179664251261E-2</v>
      </c>
      <c r="M136" s="48">
        <v>4.7466283869853867E-2</v>
      </c>
      <c r="N136" s="48">
        <v>4.7886893819520798E-2</v>
      </c>
      <c r="O136" s="48">
        <v>5.1105173262255554E-2</v>
      </c>
      <c r="P136" s="48">
        <v>5.0119138544906738E-2</v>
      </c>
      <c r="Q136" s="48">
        <v>5.0665402029971079E-2</v>
      </c>
      <c r="R136" s="48">
        <v>6.4446705360589898E-2</v>
      </c>
      <c r="S136" s="48">
        <v>7.6255389589675315E-2</v>
      </c>
      <c r="T136" s="48">
        <v>7.3286152344477704E-2</v>
      </c>
      <c r="U136" s="48">
        <v>7.3495491977241006E-2</v>
      </c>
      <c r="V136" s="48">
        <v>7.1886345816130917E-2</v>
      </c>
      <c r="W136" s="48">
        <v>7.7313186763249331E-2</v>
      </c>
      <c r="X136" s="48">
        <v>8.1024079020100087E-2</v>
      </c>
      <c r="Y136" s="48">
        <v>7.6527229611869182E-2</v>
      </c>
      <c r="Z136" s="48">
        <v>6.4830276559570785E-2</v>
      </c>
      <c r="AA136" s="48">
        <v>6.2554080705485987E-2</v>
      </c>
      <c r="AB136" s="48">
        <v>6.376200579030622E-2</v>
      </c>
      <c r="AC136" s="48">
        <v>5.4224990591869492E-2</v>
      </c>
      <c r="AD136" s="48">
        <v>5.1986185896716164E-2</v>
      </c>
      <c r="AE136" s="48">
        <v>5.2218859386566105E-2</v>
      </c>
      <c r="AF136" s="48">
        <v>4.2414959186767832E-2</v>
      </c>
      <c r="AG136" s="48">
        <v>4.105514899684496E-2</v>
      </c>
      <c r="AH136" s="48">
        <v>3.8426825532770416E-2</v>
      </c>
      <c r="AI136" s="48">
        <v>3.491093906493422E-2</v>
      </c>
      <c r="AJ136" s="48">
        <v>3.5469592426891489E-2</v>
      </c>
      <c r="AK136" s="48">
        <v>0.10708075988370153</v>
      </c>
      <c r="AL136" s="48">
        <v>3.0981882420982043E-2</v>
      </c>
      <c r="AM136" s="48">
        <v>2.2821269582002948E-2</v>
      </c>
      <c r="AN136" s="48">
        <v>3.1316011936426802E-2</v>
      </c>
      <c r="AO136" s="48">
        <v>3.616699198103987E-2</v>
      </c>
      <c r="AP136" s="48">
        <v>3.4414871732829672E-2</v>
      </c>
      <c r="AQ136" s="48">
        <v>3.4764455568625417E-2</v>
      </c>
    </row>
    <row r="137" spans="1:43" s="15" customFormat="1" ht="14" thickBot="1" x14ac:dyDescent="0.35">
      <c r="A137" s="32"/>
      <c r="B137" s="30" t="s">
        <v>134</v>
      </c>
      <c r="C137" s="24">
        <v>10806627724.326658</v>
      </c>
      <c r="D137" s="24">
        <v>10638479378.677242</v>
      </c>
      <c r="E137" s="24">
        <v>10355999560.986536</v>
      </c>
      <c r="F137" s="24">
        <v>10376172042.664309</v>
      </c>
      <c r="G137" s="24">
        <v>10348239342.968159</v>
      </c>
      <c r="H137" s="24">
        <v>10547410473.368547</v>
      </c>
      <c r="I137" s="24">
        <v>11115416618.857208</v>
      </c>
      <c r="J137" s="24">
        <v>11424284927.740566</v>
      </c>
      <c r="K137" s="24">
        <v>12095707829.999998</v>
      </c>
      <c r="L137" s="24">
        <v>12811708893.497</v>
      </c>
      <c r="M137" s="24">
        <v>13784260207.809999</v>
      </c>
      <c r="N137" s="24">
        <v>14367977767.35</v>
      </c>
      <c r="O137" s="24">
        <v>14694899875.389999</v>
      </c>
      <c r="P137" s="24">
        <v>15076686950</v>
      </c>
      <c r="Q137" s="24">
        <v>15532278722.75</v>
      </c>
      <c r="R137" s="24">
        <v>15682245518.139999</v>
      </c>
      <c r="S137" s="24">
        <v>15561494135.499998</v>
      </c>
      <c r="T137" s="24">
        <v>15113140316.93</v>
      </c>
      <c r="U137" s="24">
        <v>14415048570.98</v>
      </c>
      <c r="V137" s="24">
        <v>14408923812.309999</v>
      </c>
      <c r="W137" s="24">
        <v>14669313424.279999</v>
      </c>
      <c r="X137" s="24">
        <v>14665855136.83909</v>
      </c>
      <c r="Y137" s="24">
        <v>13934623698.759996</v>
      </c>
      <c r="Z137" s="24">
        <v>14366743245.560001</v>
      </c>
      <c r="AA137" s="24">
        <v>14909588334.309999</v>
      </c>
      <c r="AB137" s="24">
        <v>15804514249.820002</v>
      </c>
      <c r="AC137" s="24">
        <v>17117651108.07</v>
      </c>
      <c r="AD137" s="24">
        <v>18693421282.16</v>
      </c>
      <c r="AE137" s="24">
        <v>19478753134.704201</v>
      </c>
      <c r="AF137" s="24">
        <v>21279780829.579994</v>
      </c>
      <c r="AG137" s="24">
        <v>21685146836.719986</v>
      </c>
      <c r="AH137" s="24">
        <v>23723538861.220005</v>
      </c>
      <c r="AI137" s="24">
        <v>25970881920.810005</v>
      </c>
      <c r="AJ137" s="24">
        <v>27505358528.459999</v>
      </c>
      <c r="AK137" s="24">
        <v>26128085130.220001</v>
      </c>
      <c r="AL137" s="24">
        <v>29479442458.649998</v>
      </c>
      <c r="AM137" s="24">
        <v>27134158966.60112</v>
      </c>
      <c r="AN137" s="24">
        <v>31474088760.77515</v>
      </c>
      <c r="AO137" s="24">
        <v>32726856907.550003</v>
      </c>
      <c r="AP137" s="24">
        <v>35445667996.44912</v>
      </c>
      <c r="AQ137" s="24">
        <v>35482600230.139992</v>
      </c>
    </row>
    <row r="138" spans="1:43" s="15" customFormat="1" x14ac:dyDescent="0.3">
      <c r="A138" s="32"/>
      <c r="B138" s="32"/>
      <c r="C138" s="32"/>
      <c r="D138" s="32"/>
      <c r="E138" s="32"/>
      <c r="F138" s="32"/>
      <c r="G138" s="32"/>
      <c r="H138" s="32"/>
      <c r="I138" s="32"/>
      <c r="J138" s="32"/>
      <c r="K138" s="32"/>
      <c r="L138" s="32"/>
      <c r="M138" s="32"/>
      <c r="N138" s="32"/>
      <c r="O138" s="32"/>
      <c r="P138" s="32"/>
      <c r="Q138" s="32"/>
      <c r="R138" s="32"/>
      <c r="S138" s="32"/>
      <c r="T138" s="32"/>
    </row>
    <row r="139" spans="1:43" s="15" customFormat="1" ht="14" thickBot="1" x14ac:dyDescent="0.35">
      <c r="A139" s="32"/>
      <c r="B139" s="25" t="s">
        <v>232</v>
      </c>
      <c r="C139" s="32"/>
      <c r="D139" s="32"/>
      <c r="E139" s="32"/>
      <c r="F139" s="32"/>
      <c r="G139" s="32"/>
      <c r="H139" s="32"/>
      <c r="I139" s="32"/>
      <c r="J139" s="32"/>
      <c r="K139" s="32"/>
      <c r="L139" s="32"/>
      <c r="M139" s="32"/>
      <c r="N139" s="32"/>
      <c r="O139" s="32"/>
      <c r="P139" s="32"/>
      <c r="Q139" s="32"/>
      <c r="R139" s="32"/>
      <c r="S139" s="32"/>
      <c r="T139" s="32"/>
    </row>
    <row r="140" spans="1:43" s="15" customFormat="1" ht="14" thickBot="1" x14ac:dyDescent="0.35">
      <c r="A140" s="32"/>
      <c r="B140" s="23"/>
      <c r="C140" s="27" t="s">
        <v>19</v>
      </c>
      <c r="D140" s="27" t="s">
        <v>20</v>
      </c>
      <c r="E140" s="27" t="s">
        <v>51</v>
      </c>
      <c r="F140" s="27" t="s">
        <v>52</v>
      </c>
      <c r="G140" s="27" t="s">
        <v>53</v>
      </c>
      <c r="H140" s="27" t="s">
        <v>54</v>
      </c>
      <c r="I140" s="27" t="s">
        <v>55</v>
      </c>
      <c r="J140" s="27" t="s">
        <v>56</v>
      </c>
      <c r="K140" s="27" t="s">
        <v>27</v>
      </c>
      <c r="L140" s="27" t="s">
        <v>28</v>
      </c>
      <c r="M140" s="27" t="s">
        <v>29</v>
      </c>
      <c r="N140" s="27" t="s">
        <v>30</v>
      </c>
      <c r="O140" s="27" t="s">
        <v>31</v>
      </c>
      <c r="P140" s="27" t="s">
        <v>32</v>
      </c>
      <c r="Q140" s="27" t="s">
        <v>33</v>
      </c>
      <c r="R140" s="27" t="s">
        <v>34</v>
      </c>
      <c r="S140" s="31" t="s">
        <v>35</v>
      </c>
      <c r="T140" s="31" t="s">
        <v>36</v>
      </c>
      <c r="U140" s="20" t="s">
        <v>37</v>
      </c>
      <c r="V140" s="20" t="s">
        <v>38</v>
      </c>
      <c r="W140" s="20" t="s">
        <v>39</v>
      </c>
      <c r="X140" s="20" t="s">
        <v>40</v>
      </c>
      <c r="Y140" s="20" t="s">
        <v>41</v>
      </c>
      <c r="Z140" s="20" t="s">
        <v>42</v>
      </c>
      <c r="AA140" s="20" t="s">
        <v>234</v>
      </c>
      <c r="AB140" s="20" t="s">
        <v>235</v>
      </c>
      <c r="AC140" s="20" t="s">
        <v>236</v>
      </c>
      <c r="AD140" s="20" t="s">
        <v>237</v>
      </c>
      <c r="AE140" s="20" t="s">
        <v>238</v>
      </c>
      <c r="AF140" s="20" t="s">
        <v>239</v>
      </c>
      <c r="AG140" s="20" t="s">
        <v>279</v>
      </c>
      <c r="AH140" s="20" t="s">
        <v>280</v>
      </c>
      <c r="AI140" s="20" t="s">
        <v>281</v>
      </c>
      <c r="AJ140" s="20" t="s">
        <v>282</v>
      </c>
      <c r="AK140" s="20" t="s">
        <v>283</v>
      </c>
      <c r="AL140" s="20" t="s">
        <v>284</v>
      </c>
      <c r="AM140" s="20" t="s">
        <v>286</v>
      </c>
      <c r="AN140" s="20" t="s">
        <v>287</v>
      </c>
      <c r="AO140" s="20" t="s">
        <v>288</v>
      </c>
      <c r="AP140" s="20" t="s">
        <v>293</v>
      </c>
      <c r="AQ140" s="20" t="s">
        <v>296</v>
      </c>
    </row>
    <row r="141" spans="1:43" s="15" customFormat="1" x14ac:dyDescent="0.3">
      <c r="A141" s="32"/>
      <c r="B141" s="32" t="s">
        <v>221</v>
      </c>
      <c r="C141" s="40">
        <v>0.69703325518409076</v>
      </c>
      <c r="D141" s="40">
        <v>0.81797469978486792</v>
      </c>
      <c r="E141" s="40">
        <v>0.8035587284498662</v>
      </c>
      <c r="F141" s="40">
        <v>0.80225690134508976</v>
      </c>
      <c r="G141" s="40">
        <v>0.8068078595836653</v>
      </c>
      <c r="H141" s="40">
        <v>0.71001090927777721</v>
      </c>
      <c r="I141" s="40">
        <v>0.9312111667516173</v>
      </c>
      <c r="J141" s="40">
        <v>0.66180086258285409</v>
      </c>
      <c r="K141" s="69">
        <v>0.98265962837804988</v>
      </c>
      <c r="L141" s="69">
        <v>0.7496559756476906</v>
      </c>
      <c r="M141" s="69">
        <v>0.92824348618963981</v>
      </c>
      <c r="N141" s="69">
        <v>0.86298846814766794</v>
      </c>
      <c r="O141" s="69">
        <v>0.98473480842562</v>
      </c>
      <c r="P141" s="69">
        <v>0.98392291548873223</v>
      </c>
      <c r="Q141" s="69">
        <v>0.97785463856193544</v>
      </c>
      <c r="R141" s="69">
        <v>0.92277059685376506</v>
      </c>
      <c r="S141" s="69">
        <v>0.9750183939936452</v>
      </c>
      <c r="T141" s="69">
        <v>0.94991373361784215</v>
      </c>
      <c r="U141" s="69">
        <v>0.88884309906423464</v>
      </c>
      <c r="V141" s="69">
        <v>0.74005455430245071</v>
      </c>
      <c r="W141" s="69">
        <v>0.84882992822074799</v>
      </c>
      <c r="X141" s="69">
        <v>0.86370157448928153</v>
      </c>
      <c r="Y141" s="69">
        <v>0.97844466264895835</v>
      </c>
      <c r="Z141" s="69">
        <v>0.97929460610864139</v>
      </c>
      <c r="AA141" s="69">
        <v>0.97628843884658723</v>
      </c>
      <c r="AB141" s="69">
        <v>0.92717777283643132</v>
      </c>
      <c r="AC141" s="69">
        <v>0.86838121778582922</v>
      </c>
      <c r="AD141" s="69">
        <v>0.83106020387341151</v>
      </c>
      <c r="AE141" s="69">
        <v>0.94832226261083441</v>
      </c>
      <c r="AF141" s="69">
        <v>0.94361507542872336</v>
      </c>
      <c r="AG141" s="69">
        <v>0.93935250970377793</v>
      </c>
      <c r="AH141" s="69">
        <v>0.80467560102396218</v>
      </c>
      <c r="AI141" s="69">
        <v>0.998516510851303</v>
      </c>
      <c r="AJ141" s="69">
        <v>0.90693718867653872</v>
      </c>
      <c r="AK141" s="69">
        <v>0.99488822967531576</v>
      </c>
      <c r="AL141" s="69">
        <v>0.94577664826467056</v>
      </c>
      <c r="AM141" s="69">
        <v>0.97598589613478526</v>
      </c>
      <c r="AN141" s="69">
        <v>0.97309975833145301</v>
      </c>
      <c r="AO141" s="69">
        <v>0.98749492531343896</v>
      </c>
      <c r="AP141" s="69">
        <v>0.99233055934880188</v>
      </c>
      <c r="AQ141" s="69">
        <v>0.98734571738824473</v>
      </c>
    </row>
    <row r="142" spans="1:43" s="15" customFormat="1" x14ac:dyDescent="0.3">
      <c r="A142" s="32"/>
      <c r="B142" s="32" t="s">
        <v>222</v>
      </c>
      <c r="C142" s="40">
        <v>0.15608630033213469</v>
      </c>
      <c r="D142" s="40">
        <v>0.17020137385148054</v>
      </c>
      <c r="E142" s="40">
        <v>0.1560503682883809</v>
      </c>
      <c r="F142" s="40">
        <v>3.8843952773151814E-2</v>
      </c>
      <c r="G142" s="40">
        <v>4.4915755838620362E-3</v>
      </c>
      <c r="H142" s="40">
        <v>8.1521479572938108E-2</v>
      </c>
      <c r="I142" s="40">
        <v>5.2535091949031949E-2</v>
      </c>
      <c r="J142" s="40">
        <v>5.38635527488278E-2</v>
      </c>
      <c r="K142" s="69">
        <v>1.0677795876013801E-3</v>
      </c>
      <c r="L142" s="69">
        <v>4.0021996066628721E-2</v>
      </c>
      <c r="M142" s="69">
        <v>7.1073182021570133E-2</v>
      </c>
      <c r="N142" s="69">
        <v>0.13449332798783664</v>
      </c>
      <c r="O142" s="69">
        <v>1.3669692902205785E-2</v>
      </c>
      <c r="P142" s="69">
        <v>6.0778958814676244E-3</v>
      </c>
      <c r="Q142" s="69">
        <v>1.8123847843600438E-2</v>
      </c>
      <c r="R142" s="69">
        <v>5.4986323966579848E-2</v>
      </c>
      <c r="S142" s="69">
        <v>9.8623158445962072E-3</v>
      </c>
      <c r="T142" s="69">
        <v>2.8162683452691392E-2</v>
      </c>
      <c r="U142" s="69">
        <v>5.0573867447827586E-3</v>
      </c>
      <c r="V142" s="69">
        <v>3.5231582688626709E-2</v>
      </c>
      <c r="W142" s="69">
        <v>2.3912776025675677E-2</v>
      </c>
      <c r="X142" s="69">
        <v>2.3180537744874607E-3</v>
      </c>
      <c r="Y142" s="69">
        <v>0</v>
      </c>
      <c r="Z142" s="69">
        <v>3.4041978145723731E-4</v>
      </c>
      <c r="AA142" s="69">
        <v>6.8877014669360952E-4</v>
      </c>
      <c r="AB142" s="69">
        <v>2.147304819044322E-3</v>
      </c>
      <c r="AC142" s="69">
        <v>4.0488003166643034E-2</v>
      </c>
      <c r="AD142" s="69">
        <v>1.6625469433989761E-2</v>
      </c>
      <c r="AE142" s="69">
        <v>2.5968151645511597E-3</v>
      </c>
      <c r="AF142" s="69">
        <v>1.9968148189138078E-3</v>
      </c>
      <c r="AG142" s="69">
        <v>5.7948033619028623E-2</v>
      </c>
      <c r="AH142" s="69">
        <v>0.19403044997129526</v>
      </c>
      <c r="AI142" s="69">
        <v>1.5725089254665204E-4</v>
      </c>
      <c r="AJ142" s="69">
        <v>1.53935739205552E-2</v>
      </c>
      <c r="AK142" s="69">
        <v>2.2655602273305114E-4</v>
      </c>
      <c r="AL142" s="69">
        <v>4.8935967969489187E-2</v>
      </c>
      <c r="AM142" s="69">
        <v>1.1816419214506967E-4</v>
      </c>
      <c r="AN142" s="69">
        <v>1.2101920870107028E-2</v>
      </c>
      <c r="AO142" s="69">
        <v>1.9671429223131901E-3</v>
      </c>
      <c r="AP142" s="69">
        <v>0</v>
      </c>
      <c r="AQ142" s="69">
        <v>7.0919149463233538E-4</v>
      </c>
    </row>
    <row r="143" spans="1:43" s="15" customFormat="1" x14ac:dyDescent="0.3">
      <c r="A143" s="32"/>
      <c r="B143" s="32" t="s">
        <v>223</v>
      </c>
      <c r="C143" s="40">
        <v>1.3573985205595683E-2</v>
      </c>
      <c r="D143" s="40">
        <v>8.9732691076884093E-3</v>
      </c>
      <c r="E143" s="40">
        <v>5.221414990844604E-3</v>
      </c>
      <c r="F143" s="40">
        <v>2.0979646263585407E-4</v>
      </c>
      <c r="G143" s="40">
        <v>3.6361201857684896E-3</v>
      </c>
      <c r="H143" s="40">
        <v>9.2192792884310763E-3</v>
      </c>
      <c r="I143" s="40">
        <v>5.7388793401346866E-3</v>
      </c>
      <c r="J143" s="40">
        <v>0.26496077433838094</v>
      </c>
      <c r="K143" s="69">
        <v>1.5703900078123025E-3</v>
      </c>
      <c r="L143" s="69">
        <v>0.20773044890557363</v>
      </c>
      <c r="M143" s="69">
        <v>1.0112054740472914E-4</v>
      </c>
      <c r="N143" s="69">
        <v>1.6019006326737394E-3</v>
      </c>
      <c r="O143" s="69">
        <v>4.5982463191769673E-4</v>
      </c>
      <c r="P143" s="69">
        <v>9.517214328762378E-3</v>
      </c>
      <c r="Q143" s="69">
        <v>3.2415359564092723E-3</v>
      </c>
      <c r="R143" s="69">
        <v>1.348308102781747E-3</v>
      </c>
      <c r="S143" s="69">
        <v>5.9077643477301045E-3</v>
      </c>
      <c r="T143" s="69">
        <v>1.1124543514846071E-2</v>
      </c>
      <c r="U143" s="69">
        <v>8.322798448744945E-3</v>
      </c>
      <c r="V143" s="69">
        <v>8.2897750837953879E-2</v>
      </c>
      <c r="W143" s="69">
        <v>6.6657607859311185E-2</v>
      </c>
      <c r="X143" s="69">
        <v>3.4578632015396536E-2</v>
      </c>
      <c r="Y143" s="69">
        <v>0</v>
      </c>
      <c r="Z143" s="69">
        <v>1.0353999712450739E-4</v>
      </c>
      <c r="AA143" s="69">
        <v>1.1714043094297084E-3</v>
      </c>
      <c r="AB143" s="69">
        <v>2.4020109558569276E-4</v>
      </c>
      <c r="AC143" s="69">
        <v>6.5993479564137772E-2</v>
      </c>
      <c r="AD143" s="69">
        <v>0.10637408759640614</v>
      </c>
      <c r="AE143" s="69">
        <v>2.5086231460726968E-4</v>
      </c>
      <c r="AF143" s="69">
        <v>1.1097745564111496E-6</v>
      </c>
      <c r="AG143" s="69">
        <v>0</v>
      </c>
      <c r="AH143" s="69">
        <v>1.1217324319308067E-3</v>
      </c>
      <c r="AI143" s="69">
        <v>1.3195653661145581E-3</v>
      </c>
      <c r="AJ143" s="69">
        <v>6.5086651840909478E-4</v>
      </c>
      <c r="AK143" s="69">
        <v>2.8548163578112786E-4</v>
      </c>
      <c r="AL143" s="69">
        <v>2.5841751449949139E-4</v>
      </c>
      <c r="AM143" s="69">
        <v>1.858441500406793E-2</v>
      </c>
      <c r="AN143" s="69">
        <v>2.6243950967735241E-4</v>
      </c>
      <c r="AO143" s="69">
        <v>0</v>
      </c>
      <c r="AP143" s="69">
        <v>0</v>
      </c>
      <c r="AQ143" s="69">
        <v>2.6993706539476771E-4</v>
      </c>
    </row>
    <row r="144" spans="1:43" s="15" customFormat="1" x14ac:dyDescent="0.3">
      <c r="A144" s="32"/>
      <c r="B144" s="32" t="s">
        <v>224</v>
      </c>
      <c r="C144" s="40">
        <v>1.0108865013496664E-2</v>
      </c>
      <c r="D144" s="40">
        <v>9.7279021859566215E-4</v>
      </c>
      <c r="E144" s="40">
        <v>2.2533604110227329E-2</v>
      </c>
      <c r="F144" s="40">
        <v>0.14975495225228752</v>
      </c>
      <c r="G144" s="40">
        <v>0.17865699508775515</v>
      </c>
      <c r="H144" s="40">
        <v>0.18924159938809693</v>
      </c>
      <c r="I144" s="40">
        <v>6.3041343832246862E-4</v>
      </c>
      <c r="J144" s="40">
        <v>6.6418863585659413E-3</v>
      </c>
      <c r="K144" s="69">
        <v>1.0719848464260746E-3</v>
      </c>
      <c r="L144" s="69">
        <v>3.0778674130916287E-4</v>
      </c>
      <c r="M144" s="69">
        <v>0</v>
      </c>
      <c r="N144" s="69">
        <v>1.5018826734449116E-4</v>
      </c>
      <c r="O144" s="69">
        <v>5.6853169704534825E-4</v>
      </c>
      <c r="P144" s="69">
        <v>0</v>
      </c>
      <c r="Q144" s="69">
        <v>3.1810710201961127E-4</v>
      </c>
      <c r="R144" s="69">
        <v>1.600491206123884E-2</v>
      </c>
      <c r="S144" s="69">
        <v>8.3658488486888002E-4</v>
      </c>
      <c r="T144" s="69">
        <v>9.9395694636541538E-3</v>
      </c>
      <c r="U144" s="69">
        <v>2.4571215454190975E-3</v>
      </c>
      <c r="V144" s="69">
        <v>2.1087026835587015E-3</v>
      </c>
      <c r="W144" s="69">
        <v>2.0569464260135162E-3</v>
      </c>
      <c r="X144" s="69">
        <v>5.2519695434403005E-2</v>
      </c>
      <c r="Y144" s="69">
        <v>2.0762805131865968E-2</v>
      </c>
      <c r="Z144" s="69">
        <v>1.9459036437235532E-2</v>
      </c>
      <c r="AA144" s="69">
        <v>2.0952191515945157E-2</v>
      </c>
      <c r="AB144" s="69">
        <v>6.9444937409778376E-2</v>
      </c>
      <c r="AC144" s="69">
        <v>2.4129484903601433E-2</v>
      </c>
      <c r="AD144" s="69">
        <v>4.4563508719385921E-2</v>
      </c>
      <c r="AE144" s="69">
        <v>4.5969223435254128E-2</v>
      </c>
      <c r="AF144" s="69">
        <v>5.2323041707791132E-2</v>
      </c>
      <c r="AG144" s="69">
        <v>0</v>
      </c>
      <c r="AH144" s="69">
        <v>6.4706692670683619E-7</v>
      </c>
      <c r="AI144" s="69">
        <v>0</v>
      </c>
      <c r="AJ144" s="69">
        <v>7.7017897535771901E-2</v>
      </c>
      <c r="AK144" s="69">
        <v>1.6325003985537508E-3</v>
      </c>
      <c r="AL144" s="69">
        <v>3.8837207237741147E-3</v>
      </c>
      <c r="AM144" s="69">
        <v>3.9682127695539896E-3</v>
      </c>
      <c r="AN144" s="69">
        <v>1.3564676526070516E-2</v>
      </c>
      <c r="AO144" s="69">
        <v>1.053793176424786E-2</v>
      </c>
      <c r="AP144" s="69">
        <v>7.6601318827884592E-3</v>
      </c>
      <c r="AQ144" s="69">
        <v>1.1663664559129858E-2</v>
      </c>
    </row>
    <row r="145" spans="1:43" s="15" customFormat="1" x14ac:dyDescent="0.3">
      <c r="A145" s="32"/>
      <c r="B145" s="32" t="s">
        <v>225</v>
      </c>
      <c r="C145" s="40">
        <v>2.8278697972006412E-4</v>
      </c>
      <c r="D145" s="40">
        <v>1.4017641635770206E-6</v>
      </c>
      <c r="E145" s="40">
        <v>6.1923537769245744E-3</v>
      </c>
      <c r="F145" s="40">
        <v>4.1579623882573805E-3</v>
      </c>
      <c r="G145" s="40">
        <v>6.8185809426416074E-4</v>
      </c>
      <c r="H145" s="40">
        <v>2.7835037387980555E-4</v>
      </c>
      <c r="I145" s="40">
        <v>6.2441921976671673E-4</v>
      </c>
      <c r="J145" s="40">
        <v>1.270412404630349E-3</v>
      </c>
      <c r="K145" s="69">
        <v>6.4079179136597615E-3</v>
      </c>
      <c r="L145" s="69">
        <v>8.6769199689122496E-8</v>
      </c>
      <c r="M145" s="69">
        <v>8.8643129791839167E-5</v>
      </c>
      <c r="N145" s="69">
        <v>1.0871020651333199E-6</v>
      </c>
      <c r="O145" s="69">
        <v>2.236903028937661E-5</v>
      </c>
      <c r="P145" s="69">
        <v>1.8798871474342372E-5</v>
      </c>
      <c r="Q145" s="69">
        <v>1.2941143034496535E-6</v>
      </c>
      <c r="R145" s="69">
        <v>2.1523329925738897E-5</v>
      </c>
      <c r="S145" s="69">
        <v>3.2013053313253003E-3</v>
      </c>
      <c r="T145" s="69">
        <v>2.4249757012899479E-4</v>
      </c>
      <c r="U145" s="69">
        <v>7.454901080161394E-8</v>
      </c>
      <c r="V145" s="69">
        <v>6.8775689247380076E-2</v>
      </c>
      <c r="W145" s="69">
        <v>1.0276874174560508E-3</v>
      </c>
      <c r="X145" s="69">
        <v>3.8246100399981335E-8</v>
      </c>
      <c r="Y145" s="69">
        <v>7.1370376790466064E-11</v>
      </c>
      <c r="Z145" s="69">
        <v>8.5592044612706046E-11</v>
      </c>
      <c r="AA145" s="69">
        <v>1.0102866762718319E-10</v>
      </c>
      <c r="AB145" s="69">
        <v>6.41772832927585E-7</v>
      </c>
      <c r="AC145" s="69">
        <v>4.1180479083295342E-5</v>
      </c>
      <c r="AD145" s="69">
        <v>0</v>
      </c>
      <c r="AE145" s="69">
        <v>1.9711123916488343E-9</v>
      </c>
      <c r="AF145" s="69">
        <v>1.4801532441900651E-6</v>
      </c>
      <c r="AG145" s="69">
        <v>0</v>
      </c>
      <c r="AH145" s="69">
        <v>0</v>
      </c>
      <c r="AI145" s="69">
        <v>0</v>
      </c>
      <c r="AJ145" s="69">
        <v>0</v>
      </c>
      <c r="AK145" s="69">
        <v>2.4715179650147572E-3</v>
      </c>
      <c r="AL145" s="69">
        <v>4.5309755257595566E-4</v>
      </c>
      <c r="AM145" s="69">
        <v>1.9091777327345138E-4</v>
      </c>
      <c r="AN145" s="69">
        <v>9.7120476269200486E-4</v>
      </c>
      <c r="AO145" s="69">
        <v>0</v>
      </c>
      <c r="AP145" s="69">
        <v>0</v>
      </c>
      <c r="AQ145" s="69">
        <v>0</v>
      </c>
    </row>
    <row r="146" spans="1:43" s="15" customFormat="1" x14ac:dyDescent="0.3">
      <c r="A146" s="32"/>
      <c r="B146" s="32" t="s">
        <v>226</v>
      </c>
      <c r="C146" s="40">
        <v>0</v>
      </c>
      <c r="D146" s="40">
        <v>1.6301852321837086E-6</v>
      </c>
      <c r="E146" s="40">
        <v>3.988737267761765E-3</v>
      </c>
      <c r="F146" s="40">
        <v>3.356151045201373E-3</v>
      </c>
      <c r="G146" s="40">
        <v>1.1379784375609037E-3</v>
      </c>
      <c r="H146" s="40">
        <v>4.773023754278273E-3</v>
      </c>
      <c r="I146" s="40">
        <v>4.1164658751603233E-3</v>
      </c>
      <c r="J146" s="40">
        <v>3.6143702267575125E-3</v>
      </c>
      <c r="K146" s="69">
        <v>2.7011776947939701E-3</v>
      </c>
      <c r="L146" s="69">
        <v>5.3852825573712775E-6</v>
      </c>
      <c r="M146" s="69">
        <v>1.0262206194895914E-6</v>
      </c>
      <c r="N146" s="69">
        <v>1.2943450476737576E-6</v>
      </c>
      <c r="O146" s="69">
        <v>8.5115522636809604E-6</v>
      </c>
      <c r="P146" s="69">
        <v>1.2659467232176199E-6</v>
      </c>
      <c r="Q146" s="69">
        <v>2.5631473976095469E-6</v>
      </c>
      <c r="R146" s="69">
        <v>1.716238899494524E-5</v>
      </c>
      <c r="S146" s="69">
        <v>1.3471117712994998E-5</v>
      </c>
      <c r="T146" s="69">
        <v>1.197017718700111E-5</v>
      </c>
      <c r="U146" s="69">
        <v>7.3289007925480838E-7</v>
      </c>
      <c r="V146" s="69">
        <v>2.9126752366528858E-7</v>
      </c>
      <c r="W146" s="69">
        <v>0</v>
      </c>
      <c r="X146" s="69">
        <v>1.1653544299214467E-7</v>
      </c>
      <c r="Y146" s="69">
        <v>1.7034333244909701E-5</v>
      </c>
      <c r="Z146" s="69">
        <v>2.516437954755579E-5</v>
      </c>
      <c r="AA146" s="69">
        <v>9.2492290297590608E-5</v>
      </c>
      <c r="AB146" s="69">
        <v>9.8787112055513036E-8</v>
      </c>
      <c r="AC146" s="69">
        <v>5.4026146300436913E-6</v>
      </c>
      <c r="AD146" s="69">
        <v>1.0692645687253284E-3</v>
      </c>
      <c r="AE146" s="69">
        <v>7.0658581851223497E-7</v>
      </c>
      <c r="AF146" s="69">
        <v>4.5951757358484558E-4</v>
      </c>
      <c r="AG146" s="69">
        <v>9.5186999656881613E-7</v>
      </c>
      <c r="AH146" s="69">
        <v>6.663823573548015E-7</v>
      </c>
      <c r="AI146" s="69">
        <v>2.1030406659574658E-6</v>
      </c>
      <c r="AJ146" s="69">
        <v>2.5804073232786264E-7</v>
      </c>
      <c r="AK146" s="69">
        <v>1.0498091150260263E-4</v>
      </c>
      <c r="AL146" s="69">
        <v>1.3010552921378498E-4</v>
      </c>
      <c r="AM146" s="69">
        <v>2.603782995604496E-4</v>
      </c>
      <c r="AN146" s="69">
        <v>0</v>
      </c>
      <c r="AO146" s="69">
        <v>0</v>
      </c>
      <c r="AP146" s="69">
        <v>0</v>
      </c>
      <c r="AQ146" s="69">
        <v>0</v>
      </c>
    </row>
    <row r="147" spans="1:43" s="15" customFormat="1" ht="14" thickBot="1" x14ac:dyDescent="0.35">
      <c r="A147" s="32"/>
      <c r="B147" s="32" t="s">
        <v>227</v>
      </c>
      <c r="C147" s="40">
        <v>0.12291480728496139</v>
      </c>
      <c r="D147" s="40">
        <v>1.8748350879716756E-3</v>
      </c>
      <c r="E147" s="40">
        <v>2.4547931159939504E-3</v>
      </c>
      <c r="F147" s="40">
        <v>1.4202837333765002E-3</v>
      </c>
      <c r="G147" s="40">
        <v>4.5876130271238292E-3</v>
      </c>
      <c r="H147" s="40">
        <v>4.955358344598676E-3</v>
      </c>
      <c r="I147" s="40">
        <v>5.1435634259663276E-3</v>
      </c>
      <c r="J147" s="40">
        <v>7.8481413399834887E-3</v>
      </c>
      <c r="K147" s="69">
        <v>4.5212623187321594E-3</v>
      </c>
      <c r="L147" s="69">
        <v>2.2779618900278624E-3</v>
      </c>
      <c r="M147" s="69">
        <v>4.9279669258090017E-4</v>
      </c>
      <c r="N147" s="69">
        <v>7.6356852622128785E-4</v>
      </c>
      <c r="O147" s="69">
        <v>5.3628061358264572E-4</v>
      </c>
      <c r="P147" s="69">
        <v>4.621031301588743E-4</v>
      </c>
      <c r="Q147" s="69">
        <v>4.5801327433426804E-4</v>
      </c>
      <c r="R147" s="69">
        <v>4.8511732967138873E-3</v>
      </c>
      <c r="S147" s="69">
        <v>5.1601644801213013E-3</v>
      </c>
      <c r="T147" s="69">
        <v>6.0500220365025041E-4</v>
      </c>
      <c r="U147" s="69">
        <v>9.5318786757728424E-2</v>
      </c>
      <c r="V147" s="69">
        <v>7.0931428972506302E-2</v>
      </c>
      <c r="W147" s="69">
        <v>5.7515054050795648E-2</v>
      </c>
      <c r="X147" s="69">
        <v>4.6881889504888127E-2</v>
      </c>
      <c r="Y147" s="69">
        <v>7.7549781456035818E-4</v>
      </c>
      <c r="Z147" s="69">
        <v>7.7723321040171971E-4</v>
      </c>
      <c r="AA147" s="69">
        <v>8.0670279001793905E-4</v>
      </c>
      <c r="AB147" s="69">
        <v>9.8904327921549642E-4</v>
      </c>
      <c r="AC147" s="69">
        <v>9.612314860752084E-4</v>
      </c>
      <c r="AD147" s="69">
        <v>3.0746580808134201E-4</v>
      </c>
      <c r="AE147" s="69">
        <v>2.8601279178220485E-3</v>
      </c>
      <c r="AF147" s="69">
        <v>1.6029605431863592E-3</v>
      </c>
      <c r="AG147" s="69">
        <v>2.6985048071968055E-3</v>
      </c>
      <c r="AH147" s="69">
        <v>1.7090312352750309E-4</v>
      </c>
      <c r="AI147" s="69">
        <v>4.5698493698398066E-6</v>
      </c>
      <c r="AJ147" s="69">
        <v>2.1530799281000867E-7</v>
      </c>
      <c r="AK147" s="69">
        <v>3.9073339109888167E-4</v>
      </c>
      <c r="AL147" s="69">
        <v>5.6204244577722298E-4</v>
      </c>
      <c r="AM147" s="69">
        <v>8.9201582661371185E-4</v>
      </c>
      <c r="AN147" s="69">
        <v>0</v>
      </c>
      <c r="AO147" s="69">
        <v>0</v>
      </c>
      <c r="AP147" s="69">
        <v>9.3087684096831962E-6</v>
      </c>
      <c r="AQ147" s="69">
        <v>1.1489492598366775E-5</v>
      </c>
    </row>
    <row r="148" spans="1:43" s="15" customFormat="1" ht="14" thickBot="1" x14ac:dyDescent="0.35">
      <c r="A148" s="32"/>
      <c r="B148" s="30" t="s">
        <v>134</v>
      </c>
      <c r="C148" s="24">
        <v>1019967573.2881</v>
      </c>
      <c r="D148" s="24">
        <v>1133061423.65535</v>
      </c>
      <c r="E148" s="24">
        <v>911286490.03061223</v>
      </c>
      <c r="F148" s="24">
        <v>1003955535.540112</v>
      </c>
      <c r="G148" s="24">
        <v>1044197068.8594128</v>
      </c>
      <c r="H148" s="24">
        <v>1014151345.6461438</v>
      </c>
      <c r="I148" s="24">
        <v>1301638613.8333912</v>
      </c>
      <c r="J148" s="24">
        <v>1134859636.71734</v>
      </c>
      <c r="K148" s="24">
        <v>1147874811.1900001</v>
      </c>
      <c r="L148" s="24">
        <v>1215984041.9399998</v>
      </c>
      <c r="M148" s="24">
        <v>1759290766.27</v>
      </c>
      <c r="N148" s="24">
        <v>2206057445.0500002</v>
      </c>
      <c r="O148" s="24">
        <v>3111453666.5999999</v>
      </c>
      <c r="P148" s="24">
        <v>3315306036</v>
      </c>
      <c r="Q148" s="24">
        <v>3285328033.7499995</v>
      </c>
      <c r="R148" s="24">
        <v>3892673684.2799997</v>
      </c>
      <c r="S148" s="24">
        <v>6468725394.3299999</v>
      </c>
      <c r="T148" s="24">
        <v>6081072891.6399994</v>
      </c>
      <c r="U148" s="24">
        <v>6469032852.5400009</v>
      </c>
      <c r="V148" s="24">
        <v>9068879244.6199989</v>
      </c>
      <c r="W148" s="24">
        <v>11736379764.049999</v>
      </c>
      <c r="X148" s="24">
        <v>14779023066.107828</v>
      </c>
      <c r="Y148" s="24">
        <v>14011415449.520002</v>
      </c>
      <c r="Z148" s="24">
        <v>13786327985.73</v>
      </c>
      <c r="AA148" s="24">
        <v>12768653000.16</v>
      </c>
      <c r="AB148" s="24">
        <v>9930242716.7699986</v>
      </c>
      <c r="AC148" s="24">
        <v>9667493163.3199997</v>
      </c>
      <c r="AD148" s="24">
        <v>9793031552.9699993</v>
      </c>
      <c r="AE148" s="24">
        <v>8624571623.6300011</v>
      </c>
      <c r="AF148" s="24">
        <v>7991145542.8199997</v>
      </c>
      <c r="AG148" s="24">
        <v>8788826236.9400005</v>
      </c>
      <c r="AH148" s="24">
        <v>5177207892.6200008</v>
      </c>
      <c r="AI148" s="24">
        <v>6533064349.3499994</v>
      </c>
      <c r="AJ148" s="24">
        <v>6337061537.7199993</v>
      </c>
      <c r="AK148" s="24">
        <v>5682758526.8699999</v>
      </c>
      <c r="AL148" s="24">
        <v>6155221417.869998</v>
      </c>
      <c r="AM148" s="24">
        <v>5946487423.5110493</v>
      </c>
      <c r="AN148" s="24">
        <v>5885061749.6534767</v>
      </c>
      <c r="AO148" s="24">
        <v>12050506595.690001</v>
      </c>
      <c r="AP148" s="24">
        <v>14655470411.970741</v>
      </c>
      <c r="AQ148" s="24">
        <v>11873838538.299999</v>
      </c>
    </row>
    <row r="149" spans="1:43" s="15" customFormat="1" x14ac:dyDescent="0.3">
      <c r="A149" s="32"/>
      <c r="B149" s="32"/>
      <c r="C149" s="32"/>
      <c r="D149" s="32"/>
      <c r="E149" s="32"/>
      <c r="F149" s="32"/>
      <c r="G149" s="32"/>
      <c r="H149" s="32"/>
      <c r="I149" s="32"/>
      <c r="J149" s="32"/>
      <c r="K149" s="32"/>
      <c r="L149" s="32"/>
      <c r="M149" s="32"/>
      <c r="N149" s="32"/>
      <c r="O149" s="32"/>
      <c r="P149" s="32"/>
      <c r="Q149" s="32"/>
      <c r="R149" s="32"/>
      <c r="S149" s="32"/>
      <c r="T149" s="32"/>
    </row>
    <row r="150" spans="1:43" s="15" customFormat="1" ht="14" thickBot="1" x14ac:dyDescent="0.35">
      <c r="A150" s="32"/>
      <c r="B150" s="25" t="s">
        <v>233</v>
      </c>
      <c r="C150" s="32"/>
      <c r="D150" s="32"/>
      <c r="E150" s="32"/>
      <c r="F150" s="32"/>
      <c r="G150" s="32"/>
      <c r="H150" s="32"/>
      <c r="I150" s="32"/>
      <c r="J150" s="32"/>
      <c r="K150" s="32"/>
      <c r="L150" s="32"/>
      <c r="M150" s="32"/>
      <c r="N150" s="32"/>
      <c r="O150" s="32"/>
      <c r="P150" s="32"/>
      <c r="Q150" s="32"/>
      <c r="R150" s="32"/>
      <c r="S150" s="32"/>
      <c r="T150" s="32"/>
    </row>
    <row r="151" spans="1:43" s="15" customFormat="1" ht="14" thickBot="1" x14ac:dyDescent="0.35">
      <c r="A151" s="32"/>
      <c r="B151" s="23"/>
      <c r="C151" s="27" t="s">
        <v>19</v>
      </c>
      <c r="D151" s="27" t="s">
        <v>20</v>
      </c>
      <c r="E151" s="27" t="s">
        <v>51</v>
      </c>
      <c r="F151" s="27" t="s">
        <v>52</v>
      </c>
      <c r="G151" s="27" t="s">
        <v>53</v>
      </c>
      <c r="H151" s="27" t="s">
        <v>54</v>
      </c>
      <c r="I151" s="27" t="s">
        <v>55</v>
      </c>
      <c r="J151" s="27" t="s">
        <v>56</v>
      </c>
      <c r="K151" s="27" t="s">
        <v>27</v>
      </c>
      <c r="L151" s="27" t="s">
        <v>28</v>
      </c>
      <c r="M151" s="27" t="s">
        <v>29</v>
      </c>
      <c r="N151" s="27" t="s">
        <v>30</v>
      </c>
      <c r="O151" s="27" t="s">
        <v>31</v>
      </c>
      <c r="P151" s="27" t="s">
        <v>32</v>
      </c>
      <c r="Q151" s="27" t="s">
        <v>33</v>
      </c>
      <c r="R151" s="27" t="s">
        <v>34</v>
      </c>
      <c r="S151" s="31" t="s">
        <v>35</v>
      </c>
      <c r="T151" s="31" t="s">
        <v>36</v>
      </c>
      <c r="U151" s="20" t="s">
        <v>37</v>
      </c>
      <c r="V151" s="20" t="s">
        <v>38</v>
      </c>
      <c r="W151" s="20" t="s">
        <v>39</v>
      </c>
      <c r="X151" s="20" t="s">
        <v>40</v>
      </c>
      <c r="Y151" s="20" t="s">
        <v>41</v>
      </c>
      <c r="Z151" s="20" t="s">
        <v>42</v>
      </c>
      <c r="AA151" s="20" t="s">
        <v>234</v>
      </c>
      <c r="AB151" s="20" t="s">
        <v>235</v>
      </c>
      <c r="AC151" s="20" t="s">
        <v>236</v>
      </c>
      <c r="AD151" s="20" t="s">
        <v>237</v>
      </c>
      <c r="AE151" s="20" t="s">
        <v>238</v>
      </c>
      <c r="AF151" s="20" t="s">
        <v>239</v>
      </c>
      <c r="AG151" s="20" t="s">
        <v>279</v>
      </c>
      <c r="AH151" s="20" t="s">
        <v>280</v>
      </c>
      <c r="AI151" s="20" t="s">
        <v>281</v>
      </c>
      <c r="AJ151" s="20" t="s">
        <v>282</v>
      </c>
      <c r="AK151" s="20" t="s">
        <v>283</v>
      </c>
      <c r="AL151" s="20" t="s">
        <v>284</v>
      </c>
      <c r="AM151" s="20" t="s">
        <v>286</v>
      </c>
      <c r="AN151" s="20" t="s">
        <v>287</v>
      </c>
      <c r="AO151" s="20" t="s">
        <v>288</v>
      </c>
      <c r="AP151" s="20" t="s">
        <v>293</v>
      </c>
      <c r="AQ151" s="20" t="s">
        <v>296</v>
      </c>
    </row>
    <row r="152" spans="1:43" s="15" customFormat="1" x14ac:dyDescent="0.3">
      <c r="A152" s="32"/>
      <c r="B152" s="32" t="s">
        <v>221</v>
      </c>
      <c r="C152" s="40">
        <v>0.78244708434869004</v>
      </c>
      <c r="D152" s="40">
        <v>0.58462909525921303</v>
      </c>
      <c r="E152" s="40">
        <v>0.49011199735690059</v>
      </c>
      <c r="F152" s="40">
        <v>0.45548287332564513</v>
      </c>
      <c r="G152" s="40">
        <v>0.68236051593626557</v>
      </c>
      <c r="H152" s="40">
        <v>0.81771398348851743</v>
      </c>
      <c r="I152" s="40">
        <v>0.57105666299070656</v>
      </c>
      <c r="J152" s="40">
        <v>0.75741084556171823</v>
      </c>
      <c r="K152" s="40">
        <v>0.81354093959276341</v>
      </c>
      <c r="L152" s="40">
        <v>0.59697116380638959</v>
      </c>
      <c r="M152" s="40">
        <v>0.45815022276299289</v>
      </c>
      <c r="N152" s="40">
        <v>0.66341247439131434</v>
      </c>
      <c r="O152" s="40">
        <v>0.97328853233674839</v>
      </c>
      <c r="P152" s="40">
        <v>0.78237052443907096</v>
      </c>
      <c r="Q152" s="40">
        <v>0.74121126727134246</v>
      </c>
      <c r="R152" s="40">
        <v>0.69596870727117277</v>
      </c>
      <c r="S152" s="40">
        <v>0.49281047547255552</v>
      </c>
      <c r="T152" s="40">
        <v>0.45278068875272898</v>
      </c>
      <c r="U152" s="40">
        <v>0.44186002183327311</v>
      </c>
      <c r="V152" s="40">
        <v>0.52331747129829576</v>
      </c>
      <c r="W152" s="40">
        <v>0.65007416256875072</v>
      </c>
      <c r="X152" s="40">
        <v>0.43062354915877288</v>
      </c>
      <c r="Y152" s="40">
        <v>0.39378026576294095</v>
      </c>
      <c r="Z152" s="40">
        <v>0.39832916233408239</v>
      </c>
      <c r="AA152" s="40">
        <v>0.37386120444923449</v>
      </c>
      <c r="AB152" s="40">
        <v>0.43977252878862566</v>
      </c>
      <c r="AC152" s="40">
        <v>0.42820815419653574</v>
      </c>
      <c r="AD152" s="40">
        <v>0.52815640038580458</v>
      </c>
      <c r="AE152" s="40">
        <v>0.59798235507421227</v>
      </c>
      <c r="AF152" s="40">
        <v>0.66888336565793383</v>
      </c>
      <c r="AG152" s="40">
        <v>0.82448490203994351</v>
      </c>
      <c r="AH152" s="40">
        <v>0.87626216898337672</v>
      </c>
      <c r="AI152" s="40">
        <v>0.96349222469046392</v>
      </c>
      <c r="AJ152" s="40">
        <v>0.59167012404652297</v>
      </c>
      <c r="AK152" s="40">
        <v>0.69991701547391227</v>
      </c>
      <c r="AL152" s="40">
        <v>0.56574128606267526</v>
      </c>
      <c r="AM152" s="40">
        <v>0.40145752629065495</v>
      </c>
      <c r="AN152" s="40">
        <v>0.91902102977205313</v>
      </c>
      <c r="AO152" s="40">
        <v>0.97547879185463637</v>
      </c>
      <c r="AP152" s="40">
        <v>0.96729868755307191</v>
      </c>
      <c r="AQ152" s="40">
        <v>0.96846228327875794</v>
      </c>
    </row>
    <row r="153" spans="1:43" s="15" customFormat="1" x14ac:dyDescent="0.3">
      <c r="A153" s="32"/>
      <c r="B153" s="32" t="s">
        <v>222</v>
      </c>
      <c r="C153" s="40">
        <v>6.7145895765563415E-2</v>
      </c>
      <c r="D153" s="40">
        <v>0.14662414906859389</v>
      </c>
      <c r="E153" s="40">
        <v>6.1539971751308736E-2</v>
      </c>
      <c r="F153" s="40">
        <v>0.15590863275489947</v>
      </c>
      <c r="G153" s="40">
        <v>5.1009141697132526E-2</v>
      </c>
      <c r="H153" s="40">
        <v>5.9010113966586293E-2</v>
      </c>
      <c r="I153" s="40">
        <v>5.6232101262623978E-2</v>
      </c>
      <c r="J153" s="40">
        <v>2.2253261785722799E-2</v>
      </c>
      <c r="K153" s="40">
        <v>1.3386589901068707E-2</v>
      </c>
      <c r="L153" s="40">
        <v>2.329074638047415E-2</v>
      </c>
      <c r="M153" s="40">
        <v>1.3730814393499198E-2</v>
      </c>
      <c r="N153" s="40">
        <v>1.6419693455070068E-2</v>
      </c>
      <c r="O153" s="40">
        <v>4.4846296925874531E-3</v>
      </c>
      <c r="P153" s="40">
        <v>2.7692158099326084E-2</v>
      </c>
      <c r="Q153" s="40">
        <v>3.4842439130446344E-2</v>
      </c>
      <c r="R153" s="40">
        <v>4.3010175954216814E-2</v>
      </c>
      <c r="S153" s="40">
        <v>1.3885609902268819E-3</v>
      </c>
      <c r="T153" s="40">
        <v>2.5558477192405479E-4</v>
      </c>
      <c r="U153" s="40">
        <v>2.0977249906476008E-4</v>
      </c>
      <c r="V153" s="40">
        <v>1.4403020730746608E-4</v>
      </c>
      <c r="W153" s="40">
        <v>1.3127678723247275E-3</v>
      </c>
      <c r="X153" s="40">
        <v>1.5642821058295012E-3</v>
      </c>
      <c r="Y153" s="40">
        <v>0</v>
      </c>
      <c r="Z153" s="40">
        <v>3.4955549694544062E-4</v>
      </c>
      <c r="AA153" s="40">
        <v>0</v>
      </c>
      <c r="AB153" s="40">
        <v>7.97417520295684E-5</v>
      </c>
      <c r="AC153" s="40">
        <v>0</v>
      </c>
      <c r="AD153" s="40">
        <v>2.8142065825979265E-4</v>
      </c>
      <c r="AE153" s="40">
        <v>0</v>
      </c>
      <c r="AF153" s="40">
        <v>0</v>
      </c>
      <c r="AG153" s="40">
        <v>0.14082664488648791</v>
      </c>
      <c r="AH153" s="40">
        <v>0</v>
      </c>
      <c r="AI153" s="40">
        <v>1.0944480817845669E-5</v>
      </c>
      <c r="AJ153" s="40">
        <v>1.8492248429585367E-2</v>
      </c>
      <c r="AK153" s="40">
        <v>0</v>
      </c>
      <c r="AL153" s="40">
        <v>9.306982111998767E-2</v>
      </c>
      <c r="AM153" s="40">
        <v>0.21020933628638974</v>
      </c>
      <c r="AN153" s="40">
        <v>6.2277835513249152E-3</v>
      </c>
      <c r="AO153" s="40">
        <v>0</v>
      </c>
      <c r="AP153" s="40">
        <v>0</v>
      </c>
      <c r="AQ153" s="40">
        <v>0</v>
      </c>
    </row>
    <row r="154" spans="1:43" s="15" customFormat="1" x14ac:dyDescent="0.3">
      <c r="A154" s="32"/>
      <c r="B154" s="32" t="s">
        <v>223</v>
      </c>
      <c r="C154" s="40">
        <v>2.0366874896235017E-2</v>
      </c>
      <c r="D154" s="40">
        <v>2.2509648334860414E-2</v>
      </c>
      <c r="E154" s="40">
        <v>0.11138696267678365</v>
      </c>
      <c r="F154" s="40">
        <v>3.0033469150858073E-2</v>
      </c>
      <c r="G154" s="40">
        <v>7.9490585900814474E-3</v>
      </c>
      <c r="H154" s="40">
        <v>1.0930308781519684E-2</v>
      </c>
      <c r="I154" s="40">
        <v>5.8363139643598495E-2</v>
      </c>
      <c r="J154" s="40">
        <v>3.4307698112280231E-2</v>
      </c>
      <c r="K154" s="40">
        <v>1.9911050758242908E-3</v>
      </c>
      <c r="L154" s="40">
        <v>3.0399089927739105E-2</v>
      </c>
      <c r="M154" s="40">
        <v>8.312485011552807E-3</v>
      </c>
      <c r="N154" s="40">
        <v>2.9110556028001625E-2</v>
      </c>
      <c r="O154" s="40">
        <v>0</v>
      </c>
      <c r="P154" s="40">
        <v>9.0552685237125664E-5</v>
      </c>
      <c r="Q154" s="40">
        <v>0</v>
      </c>
      <c r="R154" s="40">
        <v>8.443842907698097E-4</v>
      </c>
      <c r="S154" s="40">
        <v>1.2350408158919646E-3</v>
      </c>
      <c r="T154" s="40">
        <v>0</v>
      </c>
      <c r="U154" s="40">
        <v>4.4566373541140252E-4</v>
      </c>
      <c r="V154" s="40">
        <v>0</v>
      </c>
      <c r="W154" s="40">
        <v>0</v>
      </c>
      <c r="X154" s="40">
        <v>6.1917370495387716E-4</v>
      </c>
      <c r="Y154" s="40">
        <v>1.9818395230587118E-3</v>
      </c>
      <c r="Z154" s="40">
        <v>7.3199078479782558E-3</v>
      </c>
      <c r="AA154" s="40">
        <v>0</v>
      </c>
      <c r="AB154" s="40">
        <v>0</v>
      </c>
      <c r="AC154" s="40">
        <v>1.5275735729608412E-6</v>
      </c>
      <c r="AD154" s="40">
        <v>2.2155289131381922E-4</v>
      </c>
      <c r="AE154" s="40">
        <v>1.7534203139625121E-7</v>
      </c>
      <c r="AF154" s="40">
        <v>6.2426017520054411E-7</v>
      </c>
      <c r="AG154" s="40">
        <v>2.1201730563268042E-2</v>
      </c>
      <c r="AH154" s="40">
        <v>0</v>
      </c>
      <c r="AI154" s="40">
        <v>2.8334509064589422E-4</v>
      </c>
      <c r="AJ154" s="40">
        <v>0</v>
      </c>
      <c r="AK154" s="40">
        <v>0</v>
      </c>
      <c r="AL154" s="40">
        <v>0</v>
      </c>
      <c r="AM154" s="40">
        <v>0.10670982123526972</v>
      </c>
      <c r="AN154" s="40">
        <v>0</v>
      </c>
      <c r="AO154" s="40">
        <v>0</v>
      </c>
      <c r="AP154" s="40">
        <v>0</v>
      </c>
      <c r="AQ154" s="40">
        <v>4.211032635578022E-6</v>
      </c>
    </row>
    <row r="155" spans="1:43" s="15" customFormat="1" x14ac:dyDescent="0.3">
      <c r="A155" s="32"/>
      <c r="B155" s="32" t="s">
        <v>224</v>
      </c>
      <c r="C155" s="40">
        <v>1.5182622785949844E-3</v>
      </c>
      <c r="D155" s="40">
        <v>0.13546518988628442</v>
      </c>
      <c r="E155" s="40">
        <v>0.30748920305871585</v>
      </c>
      <c r="F155" s="40">
        <v>0.26025480274891594</v>
      </c>
      <c r="G155" s="40">
        <v>0.20332727236319281</v>
      </c>
      <c r="H155" s="40">
        <v>5.1729457511571972E-2</v>
      </c>
      <c r="I155" s="40">
        <v>0.18199979025233498</v>
      </c>
      <c r="J155" s="40">
        <v>0.11170559174644895</v>
      </c>
      <c r="K155" s="40">
        <v>0.12883482740144453</v>
      </c>
      <c r="L155" s="40">
        <v>0.27158777727181405</v>
      </c>
      <c r="M155" s="40">
        <v>0.35266167088943995</v>
      </c>
      <c r="N155" s="40">
        <v>0</v>
      </c>
      <c r="O155" s="40">
        <v>1.7190748471734439E-3</v>
      </c>
      <c r="P155" s="40">
        <v>2.3883730343634328E-2</v>
      </c>
      <c r="Q155" s="40">
        <v>3.0608034178549414E-2</v>
      </c>
      <c r="R155" s="40">
        <v>2.3407687616037117E-4</v>
      </c>
      <c r="S155" s="40">
        <v>1.1756130897762358E-2</v>
      </c>
      <c r="T155" s="40">
        <v>8.3064480396747315E-3</v>
      </c>
      <c r="U155" s="40">
        <v>1.2075825316853376E-4</v>
      </c>
      <c r="V155" s="40">
        <v>7.2265367769794129E-6</v>
      </c>
      <c r="W155" s="40">
        <v>1.2125994404737054E-3</v>
      </c>
      <c r="X155" s="40">
        <v>1.3258295397440519E-3</v>
      </c>
      <c r="Y155" s="40">
        <v>7.9107920765734939E-3</v>
      </c>
      <c r="Z155" s="40">
        <v>4.202083507886192E-3</v>
      </c>
      <c r="AA155" s="40">
        <v>1.2355704235382308E-3</v>
      </c>
      <c r="AB155" s="40">
        <v>1.5069442470940192E-4</v>
      </c>
      <c r="AC155" s="40">
        <v>7.9507054836378883E-6</v>
      </c>
      <c r="AD155" s="40">
        <v>0</v>
      </c>
      <c r="AE155" s="40">
        <v>1.6672148020921845E-2</v>
      </c>
      <c r="AF155" s="40">
        <v>1.5009990115927274E-2</v>
      </c>
      <c r="AG155" s="40">
        <v>9.0657361547833267E-5</v>
      </c>
      <c r="AH155" s="40">
        <v>7.5582786358601106E-2</v>
      </c>
      <c r="AI155" s="40">
        <v>0</v>
      </c>
      <c r="AJ155" s="40">
        <v>0</v>
      </c>
      <c r="AK155" s="40">
        <v>0</v>
      </c>
      <c r="AL155" s="40">
        <v>0</v>
      </c>
      <c r="AM155" s="40">
        <v>0</v>
      </c>
      <c r="AN155" s="40">
        <v>6.3837639996102008E-2</v>
      </c>
      <c r="AO155" s="40">
        <v>0</v>
      </c>
      <c r="AP155" s="40">
        <v>0</v>
      </c>
      <c r="AQ155" s="40">
        <v>0</v>
      </c>
    </row>
    <row r="156" spans="1:43" s="15" customFormat="1" x14ac:dyDescent="0.3">
      <c r="A156" s="32"/>
      <c r="B156" s="32" t="s">
        <v>225</v>
      </c>
      <c r="C156" s="40">
        <v>1.7236374948719744E-3</v>
      </c>
      <c r="D156" s="40">
        <v>2.8851787980868474E-3</v>
      </c>
      <c r="E156" s="40">
        <v>2.6310347041601966E-4</v>
      </c>
      <c r="F156" s="40">
        <v>7.7737074297933402E-3</v>
      </c>
      <c r="G156" s="40">
        <v>4.7630305010474026E-4</v>
      </c>
      <c r="H156" s="40">
        <v>7.4656991388321002E-6</v>
      </c>
      <c r="I156" s="40">
        <v>2.1411300335699733E-5</v>
      </c>
      <c r="J156" s="40">
        <v>3.5026092742042283E-5</v>
      </c>
      <c r="K156" s="40">
        <v>3.7793911258929112E-4</v>
      </c>
      <c r="L156" s="40">
        <v>1.5908882988916606E-4</v>
      </c>
      <c r="M156" s="40">
        <v>1.4645091973986516E-3</v>
      </c>
      <c r="N156" s="40">
        <v>0.14290122659630264</v>
      </c>
      <c r="O156" s="40">
        <v>1.5786063946734753E-3</v>
      </c>
      <c r="P156" s="40">
        <v>0</v>
      </c>
      <c r="Q156" s="40">
        <v>0</v>
      </c>
      <c r="R156" s="40">
        <v>0</v>
      </c>
      <c r="S156" s="40">
        <v>8.2441272969567728E-2</v>
      </c>
      <c r="T156" s="40">
        <v>1.0536946643987239E-2</v>
      </c>
      <c r="U156" s="40">
        <v>0</v>
      </c>
      <c r="V156" s="40">
        <v>5.2940486089846078E-7</v>
      </c>
      <c r="W156" s="40">
        <v>3.2407127931441174E-5</v>
      </c>
      <c r="X156" s="40">
        <v>1.2105419969549253E-2</v>
      </c>
      <c r="Y156" s="40">
        <v>1.0591139789515494E-2</v>
      </c>
      <c r="Z156" s="40">
        <v>1.2565675125920733E-3</v>
      </c>
      <c r="AA156" s="40">
        <v>1.1074692801873282E-3</v>
      </c>
      <c r="AB156" s="40">
        <v>7.5543578757996971E-4</v>
      </c>
      <c r="AC156" s="40">
        <v>5.3657832791083474E-3</v>
      </c>
      <c r="AD156" s="40">
        <v>8.0316279196556003E-8</v>
      </c>
      <c r="AE156" s="40">
        <v>1.8995386734593882E-7</v>
      </c>
      <c r="AF156" s="40">
        <v>1.2325429418950415E-9</v>
      </c>
      <c r="AG156" s="40">
        <v>5.868946173507874E-5</v>
      </c>
      <c r="AH156" s="40">
        <v>0</v>
      </c>
      <c r="AI156" s="40">
        <v>0</v>
      </c>
      <c r="AJ156" s="40">
        <v>0</v>
      </c>
      <c r="AK156" s="40">
        <v>0</v>
      </c>
      <c r="AL156" s="40">
        <v>0</v>
      </c>
      <c r="AM156" s="40">
        <v>2.2451604958725121E-4</v>
      </c>
      <c r="AN156" s="40">
        <v>0</v>
      </c>
      <c r="AO156" s="40">
        <v>0</v>
      </c>
      <c r="AP156" s="40">
        <v>0</v>
      </c>
      <c r="AQ156" s="40">
        <v>0</v>
      </c>
    </row>
    <row r="157" spans="1:43" s="15" customFormat="1" x14ac:dyDescent="0.3">
      <c r="A157" s="32"/>
      <c r="B157" s="32" t="s">
        <v>226</v>
      </c>
      <c r="C157" s="40">
        <v>3.4933839402069462E-3</v>
      </c>
      <c r="D157" s="40">
        <v>1.0378048849474305E-3</v>
      </c>
      <c r="E157" s="40">
        <v>1.5280600424273357E-3</v>
      </c>
      <c r="F157" s="40">
        <v>2.6221145829197373E-3</v>
      </c>
      <c r="G157" s="40">
        <v>2.3786266705077466E-3</v>
      </c>
      <c r="H157" s="40">
        <v>1.0780470397071332E-4</v>
      </c>
      <c r="I157" s="40">
        <v>3.8542069769460098E-2</v>
      </c>
      <c r="J157" s="40">
        <v>1.586226388426297E-3</v>
      </c>
      <c r="K157" s="40">
        <v>1.5444059289156818E-3</v>
      </c>
      <c r="L157" s="40">
        <v>1.2648319968507736E-2</v>
      </c>
      <c r="M157" s="40">
        <v>2.6880250889195212E-2</v>
      </c>
      <c r="N157" s="40">
        <v>4.8946721202371175E-5</v>
      </c>
      <c r="O157" s="40">
        <v>1.539609981011832E-3</v>
      </c>
      <c r="P157" s="40">
        <v>7.1237463231891354E-3</v>
      </c>
      <c r="Q157" s="40">
        <v>4.6118110094982229E-3</v>
      </c>
      <c r="R157" s="40">
        <v>5.3511370885175186E-3</v>
      </c>
      <c r="S157" s="40">
        <v>0</v>
      </c>
      <c r="T157" s="40">
        <v>0.15047461392532122</v>
      </c>
      <c r="U157" s="40">
        <v>0.10371873871831049</v>
      </c>
      <c r="V157" s="40">
        <v>9.4023907552720862E-3</v>
      </c>
      <c r="W157" s="40">
        <v>2.3085864782900826E-4</v>
      </c>
      <c r="X157" s="40">
        <v>8.5369192583044742E-6</v>
      </c>
      <c r="Y157" s="40">
        <v>6.0754563442320933E-3</v>
      </c>
      <c r="Z157" s="40">
        <v>1.1750628773823296E-2</v>
      </c>
      <c r="AA157" s="40">
        <v>4.6836999190786365E-3</v>
      </c>
      <c r="AB157" s="40">
        <v>3.72366628514778E-3</v>
      </c>
      <c r="AC157" s="40">
        <v>3.3088030999390049E-3</v>
      </c>
      <c r="AD157" s="40">
        <v>1.2391210473877329E-6</v>
      </c>
      <c r="AE157" s="40">
        <v>0</v>
      </c>
      <c r="AF157" s="40">
        <v>0</v>
      </c>
      <c r="AG157" s="40">
        <v>1.3232049483587541E-4</v>
      </c>
      <c r="AH157" s="40">
        <v>0</v>
      </c>
      <c r="AI157" s="40">
        <v>0</v>
      </c>
      <c r="AJ157" s="40">
        <v>0</v>
      </c>
      <c r="AK157" s="40">
        <v>0</v>
      </c>
      <c r="AL157" s="40">
        <v>0</v>
      </c>
      <c r="AM157" s="40">
        <v>0</v>
      </c>
      <c r="AN157" s="40">
        <v>0</v>
      </c>
      <c r="AO157" s="40">
        <v>0</v>
      </c>
      <c r="AP157" s="40">
        <v>0</v>
      </c>
      <c r="AQ157" s="40">
        <v>0</v>
      </c>
    </row>
    <row r="158" spans="1:43" s="15" customFormat="1" ht="14" thickBot="1" x14ac:dyDescent="0.35">
      <c r="A158" s="32"/>
      <c r="B158" s="32" t="s">
        <v>227</v>
      </c>
      <c r="C158" s="40">
        <v>0.12330486127583762</v>
      </c>
      <c r="D158" s="40">
        <v>0.10684893376801392</v>
      </c>
      <c r="E158" s="40">
        <v>2.7680701643447644E-2</v>
      </c>
      <c r="F158" s="40">
        <v>8.7924400006968148E-2</v>
      </c>
      <c r="G158" s="40">
        <v>5.249908169271502E-2</v>
      </c>
      <c r="H158" s="40">
        <v>6.0500865848695441E-2</v>
      </c>
      <c r="I158" s="40">
        <v>9.3784824780940329E-2</v>
      </c>
      <c r="J158" s="40">
        <v>7.2701350312661631E-2</v>
      </c>
      <c r="K158" s="40">
        <v>4.0324260469061235E-2</v>
      </c>
      <c r="L158" s="40">
        <v>6.4943725656478338E-2</v>
      </c>
      <c r="M158" s="40">
        <v>0.13880007669610625</v>
      </c>
      <c r="N158" s="40">
        <v>0.14810702221372704</v>
      </c>
      <c r="O158" s="40">
        <v>1.7388711255494235E-2</v>
      </c>
      <c r="P158" s="40">
        <v>0.15883960978492459</v>
      </c>
      <c r="Q158" s="40">
        <v>0.18872627628028305</v>
      </c>
      <c r="R158" s="40">
        <v>0.2545924258623799</v>
      </c>
      <c r="S158" s="40">
        <v>0.41036851885399561</v>
      </c>
      <c r="T158" s="40">
        <v>0.37764571786636381</v>
      </c>
      <c r="U158" s="40">
        <v>0.45364504496077179</v>
      </c>
      <c r="V158" s="40">
        <v>0.46712835179748674</v>
      </c>
      <c r="W158" s="40">
        <v>0.34713720434269041</v>
      </c>
      <c r="X158" s="40">
        <v>0.55375320860189203</v>
      </c>
      <c r="Y158" s="40">
        <v>0.57966050650367928</v>
      </c>
      <c r="Z158" s="40">
        <v>0.57679209452669233</v>
      </c>
      <c r="AA158" s="40">
        <v>0.61911205592796115</v>
      </c>
      <c r="AB158" s="40">
        <v>0.55551793296190766</v>
      </c>
      <c r="AC158" s="40">
        <v>0.56310778114536042</v>
      </c>
      <c r="AD158" s="40">
        <v>0.47133930662729512</v>
      </c>
      <c r="AE158" s="40">
        <v>0.38534513160896711</v>
      </c>
      <c r="AF158" s="40">
        <v>0.31610601873342076</v>
      </c>
      <c r="AG158" s="40">
        <v>1.3205055192181623E-2</v>
      </c>
      <c r="AH158" s="40">
        <v>4.8155044658022186E-2</v>
      </c>
      <c r="AI158" s="40">
        <v>3.6213485738072294E-2</v>
      </c>
      <c r="AJ158" s="40">
        <v>0.38983762752389178</v>
      </c>
      <c r="AK158" s="40">
        <v>0.30008298452608795</v>
      </c>
      <c r="AL158" s="40">
        <v>0.34118889281733705</v>
      </c>
      <c r="AM158" s="40">
        <v>0.28139880013809815</v>
      </c>
      <c r="AN158" s="40">
        <v>1.0913546680519793E-2</v>
      </c>
      <c r="AO158" s="40">
        <v>2.4521208145363686E-2</v>
      </c>
      <c r="AP158" s="40">
        <v>3.2701312446928081E-2</v>
      </c>
      <c r="AQ158" s="40">
        <v>3.1533505688606432E-2</v>
      </c>
    </row>
    <row r="159" spans="1:43" s="15" customFormat="1" ht="14" thickBot="1" x14ac:dyDescent="0.35">
      <c r="A159" s="32"/>
      <c r="B159" s="30" t="s">
        <v>134</v>
      </c>
      <c r="C159" s="24">
        <v>411214087.7120139</v>
      </c>
      <c r="D159" s="24">
        <v>436834559.72840619</v>
      </c>
      <c r="E159" s="24">
        <v>470551679.93125004</v>
      </c>
      <c r="F159" s="24">
        <v>354125672.48150003</v>
      </c>
      <c r="G159" s="24">
        <v>260065065.13607401</v>
      </c>
      <c r="H159" s="24">
        <v>142755551.78168139</v>
      </c>
      <c r="I159" s="24">
        <v>273756376.68427688</v>
      </c>
      <c r="J159" s="24">
        <v>471850232.38867688</v>
      </c>
      <c r="K159" s="24">
        <v>406925362.45999998</v>
      </c>
      <c r="L159" s="24">
        <v>336098362.93000001</v>
      </c>
      <c r="M159" s="24">
        <v>437999979.98000002</v>
      </c>
      <c r="N159" s="24">
        <v>464300316.95999998</v>
      </c>
      <c r="O159" s="24">
        <v>363234637.12</v>
      </c>
      <c r="P159" s="24">
        <v>469417484</v>
      </c>
      <c r="Q159" s="24">
        <v>366990257.22999996</v>
      </c>
      <c r="R159" s="24">
        <v>316286334.60000002</v>
      </c>
      <c r="S159" s="24">
        <v>212199537.56</v>
      </c>
      <c r="T159" s="24">
        <v>192820564.5</v>
      </c>
      <c r="U159" s="24">
        <v>193702702.59999999</v>
      </c>
      <c r="V159" s="24">
        <v>187002438.61000001</v>
      </c>
      <c r="W159" s="24">
        <v>251906309.53999999</v>
      </c>
      <c r="X159" s="24">
        <v>153809584.02794921</v>
      </c>
      <c r="Y159" s="24">
        <v>130870333.84</v>
      </c>
      <c r="Z159" s="24">
        <v>130711719.31</v>
      </c>
      <c r="AA159" s="24">
        <v>123303817.49000001</v>
      </c>
      <c r="AB159" s="24">
        <v>130882877.96999998</v>
      </c>
      <c r="AC159" s="24">
        <v>126998793.00999999</v>
      </c>
      <c r="AD159" s="24">
        <v>160864025.69000003</v>
      </c>
      <c r="AE159" s="24">
        <v>205313008.60000002</v>
      </c>
      <c r="AF159" s="24">
        <v>219059304.81</v>
      </c>
      <c r="AG159" s="24">
        <v>151835435.81</v>
      </c>
      <c r="AH159" s="24">
        <v>41625483.149999999</v>
      </c>
      <c r="AI159" s="24">
        <v>55282658.909999996</v>
      </c>
      <c r="AJ159" s="24">
        <v>91296255.099999994</v>
      </c>
      <c r="AK159" s="24">
        <v>93550742.11999999</v>
      </c>
      <c r="AL159" s="24">
        <v>86187467.790000007</v>
      </c>
      <c r="AM159" s="24">
        <v>104853216.70000002</v>
      </c>
      <c r="AN159" s="24">
        <v>169931381.08900002</v>
      </c>
      <c r="AO159" s="24">
        <v>85987181.280000001</v>
      </c>
      <c r="AP159" s="24">
        <v>71862559.149999991</v>
      </c>
      <c r="AQ159" s="24">
        <v>56993146.520000003</v>
      </c>
    </row>
  </sheetData>
  <sortState xmlns:xlrd2="http://schemas.microsoft.com/office/spreadsheetml/2017/richdata2" ref="B67:S72">
    <sortCondition ref="B66"/>
  </sortState>
  <phoneticPr fontId="7"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60</vt:i4>
      </vt:variant>
    </vt:vector>
  </HeadingPairs>
  <TitlesOfParts>
    <vt:vector size="64" baseType="lpstr">
      <vt:lpstr>Contents</vt:lpstr>
      <vt:lpstr>Glossary</vt:lpstr>
      <vt:lpstr>Report Data</vt:lpstr>
      <vt:lpstr>Additional Data</vt:lpstr>
      <vt:lpstr>'Report Data'!_Toc504492410</vt:lpstr>
      <vt:lpstr>'Report Data'!_Toc504492413</vt:lpstr>
      <vt:lpstr>'Report Data'!_Toc504492414</vt:lpstr>
      <vt:lpstr>'Report Data'!_Toc504492415</vt:lpstr>
      <vt:lpstr>'Report Data'!_Toc504492417</vt:lpstr>
      <vt:lpstr>'Report Data'!_Toc504492419</vt:lpstr>
      <vt:lpstr>'Report Data'!_Toc504492421</vt:lpstr>
      <vt:lpstr>'Report Data'!_Toc504492423</vt:lpstr>
      <vt:lpstr>'Report Data'!_Toc504492424</vt:lpstr>
      <vt:lpstr>'Report Data'!_Toc504492425</vt:lpstr>
      <vt:lpstr>'Report Data'!_Toc504492426</vt:lpstr>
      <vt:lpstr>'Report Data'!_Toc504492428</vt:lpstr>
      <vt:lpstr>'Report Data'!_Toc504492429</vt:lpstr>
      <vt:lpstr>'Report Data'!_Toc504492430</vt:lpstr>
      <vt:lpstr>'Report Data'!_Toc504492431</vt:lpstr>
      <vt:lpstr>'Report Data'!_Toc504492432</vt:lpstr>
      <vt:lpstr>'Report Data'!_Toc504492434</vt:lpstr>
      <vt:lpstr>'Report Data'!_Toc504492435</vt:lpstr>
      <vt:lpstr>'Report Data'!_Toc504492436</vt:lpstr>
      <vt:lpstr>'Report Data'!_Toc504492497</vt:lpstr>
      <vt:lpstr>'Report Data'!_Toc504544842</vt:lpstr>
      <vt:lpstr>'Report Data'!_Toc504544845</vt:lpstr>
      <vt:lpstr>'Report Data'!_Toc504544849</vt:lpstr>
      <vt:lpstr>'Report Data'!_Toc504544850</vt:lpstr>
      <vt:lpstr>'Report Data'!_Toc504544852</vt:lpstr>
      <vt:lpstr>'Report Data'!_Toc504544857</vt:lpstr>
      <vt:lpstr>'Report Data'!_Toc509481036</vt:lpstr>
      <vt:lpstr>'Report Data'!_Toc509481061</vt:lpstr>
      <vt:lpstr>'Report Data'!_Toc509481062</vt:lpstr>
      <vt:lpstr>'Report Data'!_Toc509481063</vt:lpstr>
      <vt:lpstr>'Report Data'!_Toc509481064</vt:lpstr>
      <vt:lpstr>'Report Data'!_Toc509481065</vt:lpstr>
      <vt:lpstr>'Report Data'!_Toc509481066</vt:lpstr>
      <vt:lpstr>'Report Data'!_Toc509481067</vt:lpstr>
      <vt:lpstr>'Report Data'!_Toc509481068</vt:lpstr>
      <vt:lpstr>'Report Data'!_Toc509481069</vt:lpstr>
      <vt:lpstr>'Report Data'!_Toc509481070</vt:lpstr>
      <vt:lpstr>'Report Data'!_Toc509481071</vt:lpstr>
      <vt:lpstr>'Report Data'!_Toc509481072</vt:lpstr>
      <vt:lpstr>'Report Data'!_Toc509481073</vt:lpstr>
      <vt:lpstr>'Report Data'!_Toc509481074</vt:lpstr>
      <vt:lpstr>'Report Data'!_Toc509481075</vt:lpstr>
      <vt:lpstr>'Report Data'!_Toc509481076</vt:lpstr>
      <vt:lpstr>'Report Data'!_Toc509481077</vt:lpstr>
      <vt:lpstr>'Report Data'!_Toc509481078</vt:lpstr>
      <vt:lpstr>'Report Data'!_Toc509481079</vt:lpstr>
      <vt:lpstr>'Report Data'!_Toc509481080</vt:lpstr>
      <vt:lpstr>'Report Data'!_Toc509481081</vt:lpstr>
      <vt:lpstr>'Report Data'!_Toc509481082</vt:lpstr>
      <vt:lpstr>'Report Data'!_Toc509481083</vt:lpstr>
      <vt:lpstr>'Report Data'!_Toc509481084</vt:lpstr>
      <vt:lpstr>'Report Data'!_Toc509481087</vt:lpstr>
      <vt:lpstr>'Report Data'!_Toc509481090</vt:lpstr>
      <vt:lpstr>'Report Data'!_Toc509481091</vt:lpstr>
      <vt:lpstr>'Report Data'!_Toc509481092</vt:lpstr>
      <vt:lpstr>'Report Data'!_Toc509481094</vt:lpstr>
      <vt:lpstr>'Report Data'!_Toc509481096</vt:lpstr>
      <vt:lpstr>'Report Data'!_Toc509481097</vt:lpstr>
      <vt:lpstr>'Report Data'!_Toc509481102</vt:lpstr>
      <vt:lpstr>'Report Data'!_Toc509481103</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Quirk - ODI Consultant</dc:creator>
  <cp:keywords/>
  <dc:description/>
  <cp:lastModifiedBy>Tendai Dandawa Couvaras</cp:lastModifiedBy>
  <cp:revision/>
  <dcterms:created xsi:type="dcterms:W3CDTF">2018-06-18T08:30:22Z</dcterms:created>
  <dcterms:modified xsi:type="dcterms:W3CDTF">2026-06-18T12:15:11Z</dcterms:modified>
  <cp:category/>
  <cp:contentStatus/>
</cp:coreProperties>
</file>