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s December 2021\"/>
    </mc:Choice>
  </mc:AlternateContent>
  <xr:revisionPtr revIDLastSave="0" documentId="13_ncr:1_{E13B3211-5AB6-46F1-B38B-0A59CC4D1B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lance Sheet" sheetId="5" r:id="rId1"/>
  </sheets>
  <definedNames>
    <definedName name="_xlnm.Print_Area" localSheetId="0">'Balance Sheet'!$A$1:$M$80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1" i="5" l="1"/>
  <c r="L81" i="5"/>
  <c r="K81" i="5"/>
  <c r="G39" i="5"/>
  <c r="G32" i="5" s="1"/>
  <c r="G40" i="5" s="1"/>
  <c r="F39" i="5"/>
  <c r="F32" i="5" s="1"/>
  <c r="F40" i="5" s="1"/>
  <c r="E39" i="5"/>
  <c r="E32" i="5" s="1"/>
  <c r="E40" i="5" s="1"/>
  <c r="D39" i="5"/>
  <c r="D32" i="5" s="1"/>
  <c r="D40" i="5" s="1"/>
  <c r="C39" i="5"/>
  <c r="C32" i="5" s="1"/>
  <c r="C40" i="5" s="1"/>
  <c r="B39" i="5"/>
  <c r="B32" i="5" s="1"/>
  <c r="B40" i="5" s="1"/>
</calcChain>
</file>

<file path=xl/sharedStrings.xml><?xml version="1.0" encoding="utf-8"?>
<sst xmlns="http://schemas.openxmlformats.org/spreadsheetml/2006/main" count="76" uniqueCount="68">
  <si>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</si>
  <si>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</si>
  <si>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</si>
  <si>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</si>
  <si>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</si>
  <si>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</si>
  <si>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</si>
  <si>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</si>
  <si>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 (NBFIs)</t>
  </si>
  <si>
    <t>Items in Transit</t>
  </si>
  <si>
    <t>BALANCES WITH FOREIGN INSTITUTIONS</t>
  </si>
  <si>
    <t>Held for Investment</t>
  </si>
  <si>
    <t>Working Balances (Nostro Accounts)</t>
  </si>
  <si>
    <t>INVESTMENTS IN SECURITIES</t>
  </si>
  <si>
    <t>Issued or guaranteed by the Central Government</t>
  </si>
  <si>
    <t>Treasury Bills</t>
  </si>
  <si>
    <t>Government Bonds</t>
  </si>
  <si>
    <t>Other Bonds</t>
  </si>
  <si>
    <t>Other securities</t>
  </si>
  <si>
    <t>NET LOANS AND ADVANCES</t>
  </si>
  <si>
    <t>Gross Loans and Advances</t>
  </si>
  <si>
    <t>Loans and Advances from Re-Finance Credit</t>
  </si>
  <si>
    <t>Loans and Advances from Normal Deposits, credit lines or shareholders funds</t>
  </si>
  <si>
    <t>Allowance for Loans and Advances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</si>
  <si>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</si>
  <si>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</si>
  <si>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</si>
  <si>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</si>
  <si>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</si>
  <si>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</si>
  <si>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</si>
  <si>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</si>
  <si>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</si>
  <si>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</si>
  <si>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</si>
  <si>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</si>
  <si>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</si>
  <si>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</si>
  <si>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</si>
  <si>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</si>
  <si>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Voluntary Deposits</t>
  </si>
  <si>
    <t>BALANCES DUE TO BANK OF ZAMBIA</t>
  </si>
  <si>
    <t>Re-financing credit</t>
  </si>
  <si>
    <t>BALANCES DUE TO DOMESTIC INSTITUTIONS</t>
  </si>
  <si>
    <t>Other financial institutions (NBFIs)</t>
  </si>
  <si>
    <t>Items in transit</t>
  </si>
  <si>
    <t>BALANCES DUE TO FOREIGN INSTITUTIONS</t>
  </si>
  <si>
    <t>Loans and Advances from Foreign Banks</t>
  </si>
  <si>
    <t>Others (NBFIs)</t>
  </si>
  <si>
    <t>OTHER LIABILITIES</t>
  </si>
  <si>
    <t>Accrued interest payable</t>
  </si>
  <si>
    <t>Deferred income</t>
  </si>
  <si>
    <t>Dividends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</si>
  <si>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</si>
  <si>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</si>
  <si>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</si>
  <si>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</si>
  <si>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</si>
  <si>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</si>
  <si>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</si>
  <si>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</si>
  <si>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</si>
  <si>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</si>
  <si>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</si>
  <si>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</si>
  <si>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</si>
  <si>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</si>
  <si>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Consolidated Balance Sheet - Enterprise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</si>
</sst>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 ;[Red]\-#,##0\ 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0" xfId="0" applyNumberFormat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1" fillId="0" borderId="1" xfId="1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951"/>
  <sheetViews>
    <sheetView tabSelected="1" view="pageBreakPreview" zoomScaleNormal="100" zoomScaleSheetLayoutView="100" workbookViewId="0">
      <pane xSplit="1" ySplit="5" topLeftCell="E41" activePane="bottomRight" state="frozen"/>
      <selection activeCell="H10" sqref="H10"/>
      <selection pane="topRight" activeCell="H10" sqref="H10"/>
      <selection pane="bottomLeft" activeCell="H10" sqref="H10"/>
      <selection pane="bottomRight" activeCell="M41" sqref="M41:M79"/>
    </sheetView>
  </sheetViews>
  <sheetFormatPr defaultRowHeight="14.5" x14ac:dyDescent="0.35"/>
  <cols>
    <col min="1" max="1" width="50.6328125" customWidth="1"/>
    <col min="2" max="2" width="10.6328125" customWidth="1"/>
    <col min="3" max="3" width="13.08984375" customWidth="1"/>
    <col min="4" max="5" width="10.6328125" customWidth="1"/>
    <col min="6" max="6" width="11" customWidth="1"/>
    <col min="7" max="10" width="10.08984375" customWidth="1"/>
    <col min="11" max="13" width="9.36328125" bestFit="1" customWidth="1"/>
  </cols>
  <sheetData>
    <row r="1" spans="1:13" s="1" customFormat="1" x14ac:dyDescent="0.35">
      <c r="B1" s="17" t="s">
        <v>67</v>
      </c>
      <c r="C1" s="17"/>
      <c r="D1" s="17"/>
      <c r="E1" s="17"/>
      <c r="F1" s="17"/>
      <c r="G1" s="17"/>
    </row>
    <row r="2" spans="1:13" s="2" customFormat="1" x14ac:dyDescent="0.35"/>
    <row r="3" spans="1:13" s="2" customFormat="1" x14ac:dyDescent="0.35"/>
    <row r="4" spans="1:13" s="4" customFormat="1" ht="15" customHeight="1" x14ac:dyDescent="0.35">
      <c r="A4" s="2"/>
      <c r="B4" s="16">
        <v>44197</v>
      </c>
      <c r="C4" s="16">
        <v>44228</v>
      </c>
      <c r="D4" s="16">
        <v>44256</v>
      </c>
      <c r="E4" s="16">
        <v>44287</v>
      </c>
      <c r="F4" s="16">
        <v>44317</v>
      </c>
      <c r="G4" s="16">
        <v>44348</v>
      </c>
      <c r="H4" s="16">
        <v>44378</v>
      </c>
      <c r="I4" s="16">
        <v>44409</v>
      </c>
      <c r="J4" s="16">
        <v>44440</v>
      </c>
      <c r="K4" s="16">
        <v>44470</v>
      </c>
      <c r="L4" s="16">
        <v>44501</v>
      </c>
      <c r="M4" s="16">
        <v>44531</v>
      </c>
    </row>
    <row r="5" spans="1:13" s="4" customFormat="1" x14ac:dyDescent="0.35">
      <c r="A5" s="5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12" customFormat="1" x14ac:dyDescent="0.35">
      <c r="A6" s="11" t="s">
        <v>1</v>
      </c>
      <c r="B6" s="10">
        <v>3342.8</v>
      </c>
      <c r="C6" s="10">
        <v>3167.2</v>
      </c>
      <c r="D6" s="10">
        <v>4104.6000000000004</v>
      </c>
      <c r="E6" s="10">
        <v>4010.2625399999997</v>
      </c>
      <c r="F6" s="10">
        <v>5621.1892600000001</v>
      </c>
      <c r="G6" s="10">
        <v>4805.9435300000005</v>
      </c>
      <c r="H6" s="10">
        <v>3545.0347999999999</v>
      </c>
      <c r="I6" s="10">
        <v>4055.1131</v>
      </c>
      <c r="J6" s="10">
        <v>4634.4193999999998</v>
      </c>
      <c r="K6" s="10">
        <v>5113.9419799999996</v>
      </c>
      <c r="L6" s="13">
        <v>4172.8223899999994</v>
      </c>
      <c r="M6" s="10">
        <v>3379.2888484999721</v>
      </c>
    </row>
    <row r="7" spans="1:13" s="12" customFormat="1" x14ac:dyDescent="0.35">
      <c r="A7" s="11" t="s">
        <v>2</v>
      </c>
      <c r="B7" s="10">
        <v>3330.8</v>
      </c>
      <c r="C7" s="10">
        <v>3084.2</v>
      </c>
      <c r="D7" s="10">
        <v>3913.6000000000004</v>
      </c>
      <c r="E7" s="10">
        <v>3952.2625399999997</v>
      </c>
      <c r="F7" s="10">
        <v>5579.1892600000001</v>
      </c>
      <c r="G7" s="10">
        <v>4689.9435300000005</v>
      </c>
      <c r="H7" s="10">
        <v>3453.0347999999999</v>
      </c>
      <c r="I7" s="10">
        <v>3947.1131</v>
      </c>
      <c r="J7" s="10">
        <v>4529.4193999999998</v>
      </c>
      <c r="K7" s="10">
        <v>5066.9419799999996</v>
      </c>
      <c r="L7" s="14">
        <v>4072.8223899999994</v>
      </c>
      <c r="M7" s="10">
        <v>3300.2888484999721</v>
      </c>
    </row>
    <row r="8" spans="1:13" s="7" customFormat="1" x14ac:dyDescent="0.35">
      <c r="A8" s="3" t="s">
        <v>3</v>
      </c>
      <c r="B8" s="8">
        <v>3330.8</v>
      </c>
      <c r="C8" s="8">
        <v>3084.2</v>
      </c>
      <c r="D8" s="8">
        <v>3913.6000000000004</v>
      </c>
      <c r="E8" s="8">
        <v>3952.2625399999997</v>
      </c>
      <c r="F8" s="8">
        <v>5579.1892600000001</v>
      </c>
      <c r="G8" s="8">
        <v>4689.9435300000005</v>
      </c>
      <c r="H8" s="8">
        <v>3453.0347999999999</v>
      </c>
      <c r="I8" s="8">
        <v>3947.1131</v>
      </c>
      <c r="J8" s="8">
        <v>4529.4193999999998</v>
      </c>
      <c r="K8" s="8">
        <v>5066.9419799999996</v>
      </c>
      <c r="L8" s="15">
        <v>4072.8223899999994</v>
      </c>
      <c r="M8" s="8">
        <v>3300.2888484999721</v>
      </c>
    </row>
    <row r="9" spans="1:13" s="7" customFormat="1" x14ac:dyDescent="0.35">
      <c r="A9" s="3" t="s">
        <v>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15">
        <v>0</v>
      </c>
      <c r="M9" s="8">
        <v>0</v>
      </c>
    </row>
    <row r="10" spans="1:13" s="7" customFormat="1" x14ac:dyDescent="0.35">
      <c r="A10" s="3" t="s">
        <v>5</v>
      </c>
      <c r="B10" s="8">
        <v>12</v>
      </c>
      <c r="C10" s="8">
        <v>83</v>
      </c>
      <c r="D10" s="8">
        <v>191</v>
      </c>
      <c r="E10" s="8">
        <v>58</v>
      </c>
      <c r="F10" s="8">
        <v>42</v>
      </c>
      <c r="G10" s="8">
        <v>116</v>
      </c>
      <c r="H10" s="8">
        <v>92</v>
      </c>
      <c r="I10" s="8">
        <v>108</v>
      </c>
      <c r="J10" s="8">
        <v>105</v>
      </c>
      <c r="K10" s="8">
        <v>47</v>
      </c>
      <c r="L10" s="15">
        <v>100</v>
      </c>
      <c r="M10" s="8">
        <v>79</v>
      </c>
    </row>
    <row r="11" spans="1:13" s="12" customFormat="1" x14ac:dyDescent="0.35">
      <c r="A11" s="11" t="s">
        <v>6</v>
      </c>
      <c r="B11" s="10">
        <v>109102.1</v>
      </c>
      <c r="C11" s="10">
        <v>128503.00000000001</v>
      </c>
      <c r="D11" s="10">
        <v>141485.9</v>
      </c>
      <c r="E11" s="10">
        <v>158310.79793999999</v>
      </c>
      <c r="F11" s="10">
        <v>168879.93391999998</v>
      </c>
      <c r="G11" s="10">
        <v>175278.13964000001</v>
      </c>
      <c r="H11" s="10">
        <v>187713.00978999998</v>
      </c>
      <c r="I11" s="10">
        <v>202484.05019000001</v>
      </c>
      <c r="J11" s="10">
        <v>193340.21518000003</v>
      </c>
      <c r="K11" s="10">
        <v>169281.01737000002</v>
      </c>
      <c r="L11" s="13">
        <v>161918.19683999999</v>
      </c>
      <c r="M11" s="10">
        <v>136744.96044</v>
      </c>
    </row>
    <row r="12" spans="1:13" s="7" customFormat="1" x14ac:dyDescent="0.35">
      <c r="A12" s="3" t="s">
        <v>7</v>
      </c>
      <c r="B12" s="8">
        <v>105796.4</v>
      </c>
      <c r="C12" s="8">
        <v>125197.3</v>
      </c>
      <c r="D12" s="8">
        <v>138352.5</v>
      </c>
      <c r="E12" s="8">
        <v>155177.39794</v>
      </c>
      <c r="F12" s="8">
        <v>165746.53391999999</v>
      </c>
      <c r="G12" s="8">
        <v>169264.85664000001</v>
      </c>
      <c r="H12" s="8">
        <v>181699.72678999999</v>
      </c>
      <c r="I12" s="8">
        <v>196470.76719000001</v>
      </c>
      <c r="J12" s="8">
        <v>185437.48518000002</v>
      </c>
      <c r="K12" s="8">
        <v>161378.28737000001</v>
      </c>
      <c r="L12" s="15">
        <v>154015.46684000001</v>
      </c>
      <c r="M12" s="8">
        <v>129189.91443999999</v>
      </c>
    </row>
    <row r="13" spans="1:13" s="7" customFormat="1" x14ac:dyDescent="0.35">
      <c r="A13" s="3" t="s">
        <v>8</v>
      </c>
      <c r="B13" s="8">
        <v>3305.7</v>
      </c>
      <c r="C13" s="8">
        <v>3305.7</v>
      </c>
      <c r="D13" s="8">
        <v>3133.4</v>
      </c>
      <c r="E13" s="8">
        <v>3133.4</v>
      </c>
      <c r="F13" s="8">
        <v>3133.4</v>
      </c>
      <c r="G13" s="8">
        <v>6013.2830000000004</v>
      </c>
      <c r="H13" s="8">
        <v>6013.2830000000004</v>
      </c>
      <c r="I13" s="8">
        <v>6013.2830000000004</v>
      </c>
      <c r="J13" s="8">
        <v>7902.73</v>
      </c>
      <c r="K13" s="8">
        <v>7902.73</v>
      </c>
      <c r="L13" s="15">
        <v>7902.73</v>
      </c>
      <c r="M13" s="8">
        <v>7555.0460000000003</v>
      </c>
    </row>
    <row r="14" spans="1:13" s="7" customFormat="1" x14ac:dyDescent="0.35">
      <c r="A14" s="3" t="s">
        <v>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5">
        <v>0</v>
      </c>
      <c r="M14" s="8">
        <v>0</v>
      </c>
    </row>
    <row r="15" spans="1:13" s="12" customFormat="1" x14ac:dyDescent="0.35">
      <c r="A15" s="11" t="s">
        <v>10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4">
        <v>0</v>
      </c>
      <c r="M15" s="10">
        <v>0</v>
      </c>
    </row>
    <row r="16" spans="1:13" s="7" customFormat="1" x14ac:dyDescent="0.35">
      <c r="A16" s="3" t="s">
        <v>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15">
        <v>0</v>
      </c>
      <c r="M16" s="8">
        <v>0</v>
      </c>
    </row>
    <row r="17" spans="1:13" s="7" customFormat="1" x14ac:dyDescent="0.35">
      <c r="A17" s="3" t="s">
        <v>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5">
        <v>0</v>
      </c>
      <c r="M17" s="8">
        <v>0</v>
      </c>
    </row>
    <row r="18" spans="1:13" s="12" customFormat="1" x14ac:dyDescent="0.35">
      <c r="A18" s="11" t="s">
        <v>13</v>
      </c>
      <c r="B18" s="10">
        <v>147306.9</v>
      </c>
      <c r="C18" s="10">
        <v>89989.8</v>
      </c>
      <c r="D18" s="10">
        <v>121879.4</v>
      </c>
      <c r="E18" s="10">
        <v>82110.207380000007</v>
      </c>
      <c r="F18" s="10">
        <v>84110.241379999992</v>
      </c>
      <c r="G18" s="10">
        <v>115720.83138</v>
      </c>
      <c r="H18" s="10">
        <v>117713.97388000001</v>
      </c>
      <c r="I18" s="10">
        <v>101309.655</v>
      </c>
      <c r="J18" s="10">
        <v>101632.42212</v>
      </c>
      <c r="K18" s="10">
        <v>101632.42212</v>
      </c>
      <c r="L18" s="13">
        <v>96655.977119999996</v>
      </c>
      <c r="M18" s="10">
        <v>85215.010000000009</v>
      </c>
    </row>
    <row r="19" spans="1:13" s="12" customFormat="1" x14ac:dyDescent="0.35">
      <c r="A19" s="11" t="s">
        <v>14</v>
      </c>
      <c r="B19" s="10">
        <v>49006</v>
      </c>
      <c r="C19" s="10">
        <v>0</v>
      </c>
      <c r="D19" s="10">
        <v>42368</v>
      </c>
      <c r="E19" s="10">
        <v>42368</v>
      </c>
      <c r="F19" s="10">
        <v>42368</v>
      </c>
      <c r="G19" s="10">
        <v>42368</v>
      </c>
      <c r="H19" s="10">
        <v>42368</v>
      </c>
      <c r="I19" s="10">
        <v>42368</v>
      </c>
      <c r="J19" s="10">
        <v>42368</v>
      </c>
      <c r="K19" s="10">
        <v>42368</v>
      </c>
      <c r="L19" s="10">
        <v>42368</v>
      </c>
      <c r="M19" s="10">
        <v>85215.010000000009</v>
      </c>
    </row>
    <row r="20" spans="1:13" s="7" customFormat="1" x14ac:dyDescent="0.35">
      <c r="A20" s="3" t="s">
        <v>15</v>
      </c>
      <c r="B20" s="8">
        <v>49006</v>
      </c>
      <c r="C20" s="8">
        <v>0</v>
      </c>
      <c r="D20" s="8">
        <v>42368</v>
      </c>
      <c r="E20" s="8">
        <v>42368</v>
      </c>
      <c r="F20" s="8">
        <v>42368</v>
      </c>
      <c r="G20" s="8">
        <v>42368</v>
      </c>
      <c r="H20" s="8">
        <v>42368</v>
      </c>
      <c r="I20" s="8">
        <v>42368</v>
      </c>
      <c r="J20" s="8">
        <v>42368</v>
      </c>
      <c r="K20" s="8">
        <v>42368</v>
      </c>
      <c r="L20" s="8">
        <v>42368</v>
      </c>
      <c r="M20" s="8">
        <v>85215.010000000009</v>
      </c>
    </row>
    <row r="21" spans="1:13" s="7" customFormat="1" x14ac:dyDescent="0.35">
      <c r="A21" s="3" t="s">
        <v>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s="7" customFormat="1" x14ac:dyDescent="0.35">
      <c r="A22" s="3" t="s">
        <v>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 s="7" customFormat="1" x14ac:dyDescent="0.35">
      <c r="A23" s="3" t="s">
        <v>18</v>
      </c>
      <c r="B23" s="8">
        <v>98300.9</v>
      </c>
      <c r="C23" s="8">
        <v>89989.8</v>
      </c>
      <c r="D23" s="8">
        <v>79511.399999999994</v>
      </c>
      <c r="E23" s="8">
        <v>39742.20738</v>
      </c>
      <c r="F23" s="8">
        <v>41742.241379999999</v>
      </c>
      <c r="G23" s="8">
        <v>73352.831380000003</v>
      </c>
      <c r="H23" s="8">
        <v>75345.973880000005</v>
      </c>
      <c r="I23" s="8">
        <v>58941.654999999999</v>
      </c>
      <c r="J23" s="8">
        <v>59264.422120000003</v>
      </c>
      <c r="K23" s="8">
        <v>59264.422120000003</v>
      </c>
      <c r="L23" s="8">
        <v>54287.977120000003</v>
      </c>
      <c r="M23" s="8">
        <v>0</v>
      </c>
    </row>
    <row r="24" spans="1:13" s="12" customFormat="1" x14ac:dyDescent="0.35">
      <c r="A24" s="11" t="s">
        <v>19</v>
      </c>
      <c r="B24" s="10">
        <v>531725.69999999995</v>
      </c>
      <c r="C24" s="10">
        <v>531287.6</v>
      </c>
      <c r="D24" s="10">
        <v>554732.89999999991</v>
      </c>
      <c r="E24" s="10">
        <v>555492.08591219992</v>
      </c>
      <c r="F24" s="10">
        <v>565700.16441125004</v>
      </c>
      <c r="G24" s="10">
        <v>587041.903431813</v>
      </c>
      <c r="H24" s="10">
        <v>576102.22008608002</v>
      </c>
      <c r="I24" s="10">
        <v>567775.33176607999</v>
      </c>
      <c r="J24" s="10">
        <v>602324.1899</v>
      </c>
      <c r="K24" s="10">
        <v>622736.59049999993</v>
      </c>
      <c r="L24" s="13">
        <v>647900.24469000008</v>
      </c>
      <c r="M24" s="10">
        <v>671556.99452150008</v>
      </c>
    </row>
    <row r="25" spans="1:13" s="12" customFormat="1" x14ac:dyDescent="0.35">
      <c r="A25" s="11" t="s">
        <v>20</v>
      </c>
      <c r="B25" s="10">
        <v>610698.19999999995</v>
      </c>
      <c r="C25" s="10">
        <v>611639.69999999995</v>
      </c>
      <c r="D25" s="10">
        <v>634851.19999999995</v>
      </c>
      <c r="E25" s="10">
        <v>635534.31452000001</v>
      </c>
      <c r="F25" s="10">
        <v>645797.28478999995</v>
      </c>
      <c r="G25" s="10">
        <v>661959.81853000005</v>
      </c>
      <c r="H25" s="10">
        <v>655576.33192999999</v>
      </c>
      <c r="I25" s="10">
        <v>649366.60269999993</v>
      </c>
      <c r="J25" s="10">
        <v>682028.79890000005</v>
      </c>
      <c r="K25" s="10">
        <v>702361.15113000001</v>
      </c>
      <c r="L25" s="10">
        <v>727893.41613000014</v>
      </c>
      <c r="M25" s="10">
        <v>749526.90479000006</v>
      </c>
    </row>
    <row r="26" spans="1:13" s="7" customFormat="1" x14ac:dyDescent="0.35">
      <c r="A26" s="3" t="s">
        <v>21</v>
      </c>
      <c r="B26" s="8">
        <v>1105.5</v>
      </c>
      <c r="C26" s="8">
        <v>1105.5</v>
      </c>
      <c r="D26" s="8">
        <v>922</v>
      </c>
      <c r="E26" s="8">
        <v>922</v>
      </c>
      <c r="F26" s="8">
        <v>922</v>
      </c>
      <c r="G26" s="8">
        <v>747.84900000000005</v>
      </c>
      <c r="H26" s="8">
        <v>747.84900000000005</v>
      </c>
      <c r="I26" s="8">
        <v>747.84900000000005</v>
      </c>
      <c r="J26" s="8">
        <v>575.5</v>
      </c>
      <c r="K26" s="8">
        <v>575.5</v>
      </c>
      <c r="L26" s="8">
        <v>575.5</v>
      </c>
      <c r="M26" s="8">
        <v>0</v>
      </c>
    </row>
    <row r="27" spans="1:13" s="7" customFormat="1" ht="29" x14ac:dyDescent="0.35">
      <c r="A27" s="3" t="s">
        <v>22</v>
      </c>
      <c r="B27" s="8">
        <v>609592.69999999995</v>
      </c>
      <c r="C27" s="8">
        <v>610534.19999999995</v>
      </c>
      <c r="D27" s="8">
        <v>633929.19999999995</v>
      </c>
      <c r="E27" s="8">
        <v>634612.31452000001</v>
      </c>
      <c r="F27" s="8">
        <v>644875.28478999995</v>
      </c>
      <c r="G27" s="8">
        <v>661211.96953</v>
      </c>
      <c r="H27" s="8">
        <v>654828.48292999994</v>
      </c>
      <c r="I27" s="8">
        <v>648618.7537</v>
      </c>
      <c r="J27" s="8">
        <v>681453.29890000005</v>
      </c>
      <c r="K27" s="8">
        <v>701785.65113000001</v>
      </c>
      <c r="L27" s="8">
        <v>727317.91613000014</v>
      </c>
      <c r="M27" s="8">
        <v>749526.90479000006</v>
      </c>
    </row>
    <row r="28" spans="1:13" s="7" customFormat="1" x14ac:dyDescent="0.35">
      <c r="A28" s="3" t="s">
        <v>23</v>
      </c>
      <c r="B28" s="8">
        <v>78972.700000000012</v>
      </c>
      <c r="C28" s="8">
        <v>80352.3</v>
      </c>
      <c r="D28" s="8">
        <v>80118.3</v>
      </c>
      <c r="E28" s="8">
        <v>80042.228607800003</v>
      </c>
      <c r="F28" s="8">
        <v>80097.120378749503</v>
      </c>
      <c r="G28" s="8">
        <v>74917.915098186713</v>
      </c>
      <c r="H28" s="8">
        <v>79474.111843919993</v>
      </c>
      <c r="I28" s="8">
        <v>81591.270933920008</v>
      </c>
      <c r="J28" s="8">
        <v>79704.608999999997</v>
      </c>
      <c r="K28" s="8">
        <v>79624.560629999993</v>
      </c>
      <c r="L28" s="8">
        <v>79993.171439999991</v>
      </c>
      <c r="M28" s="8">
        <v>77969.910268500011</v>
      </c>
    </row>
    <row r="29" spans="1:13" s="7" customFormat="1" x14ac:dyDescent="0.35">
      <c r="A29" s="3" t="s">
        <v>24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 s="7" customFormat="1" x14ac:dyDescent="0.35">
      <c r="A30" s="3" t="s">
        <v>25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</row>
    <row r="31" spans="1:13" s="12" customFormat="1" x14ac:dyDescent="0.35">
      <c r="A31" s="11" t="s">
        <v>26</v>
      </c>
      <c r="B31" s="10">
        <v>60555</v>
      </c>
      <c r="C31" s="10">
        <v>60030.6</v>
      </c>
      <c r="D31" s="10">
        <v>67849.8</v>
      </c>
      <c r="E31" s="10">
        <v>72703.101369999989</v>
      </c>
      <c r="F31" s="10">
        <v>73220.127363823005</v>
      </c>
      <c r="G31" s="10">
        <v>75415.940820000003</v>
      </c>
      <c r="H31" s="10">
        <v>77134.066519999993</v>
      </c>
      <c r="I31" s="10">
        <v>85218.470529999991</v>
      </c>
      <c r="J31" s="10">
        <v>90215.778849999988</v>
      </c>
      <c r="K31" s="10">
        <v>90410.991349999997</v>
      </c>
      <c r="L31" s="13">
        <v>91574.082349999997</v>
      </c>
      <c r="M31" s="10">
        <v>98739.077603799989</v>
      </c>
    </row>
    <row r="32" spans="1:13" s="12" customFormat="1" x14ac:dyDescent="0.35">
      <c r="A32" s="11" t="s">
        <v>27</v>
      </c>
      <c r="B32" s="10">
        <f>SUM(B33:B39)</f>
        <v>193275.5</v>
      </c>
      <c r="C32" s="10">
        <f>SUM(C33:C39)</f>
        <v>198256.8</v>
      </c>
      <c r="D32" s="10">
        <f t="shared" ref="D32:G32" si="0">SUM(D33:D39)</f>
        <v>199066</v>
      </c>
      <c r="E32" s="10">
        <f t="shared" si="0"/>
        <v>195397.39767000001</v>
      </c>
      <c r="F32" s="10">
        <f t="shared" si="0"/>
        <v>187737.53808229012</v>
      </c>
      <c r="G32" s="10">
        <f t="shared" si="0"/>
        <v>184366.66333392001</v>
      </c>
      <c r="H32" s="10">
        <v>151572.25236392001</v>
      </c>
      <c r="I32" s="10">
        <v>134712.19878392</v>
      </c>
      <c r="J32" s="10">
        <v>131893.15825000001</v>
      </c>
      <c r="K32" s="10">
        <v>127619.27244</v>
      </c>
      <c r="L32" s="13">
        <v>132297.44738</v>
      </c>
      <c r="M32" s="10">
        <v>127297.55963462511</v>
      </c>
    </row>
    <row r="33" spans="1:13" s="7" customFormat="1" x14ac:dyDescent="0.35">
      <c r="A33" s="3" t="s">
        <v>28</v>
      </c>
      <c r="B33" s="8">
        <v>39755.799999999996</v>
      </c>
      <c r="C33" s="8">
        <v>39170</v>
      </c>
      <c r="D33" s="8">
        <v>41116.800000000003</v>
      </c>
      <c r="E33" s="8">
        <v>41557.430400000005</v>
      </c>
      <c r="F33" s="8">
        <v>43849.406380000008</v>
      </c>
      <c r="G33" s="8">
        <v>37410.706180000001</v>
      </c>
      <c r="H33" s="8">
        <v>38049.454680000003</v>
      </c>
      <c r="I33" s="8">
        <v>32052.977579999999</v>
      </c>
      <c r="J33" s="8">
        <v>32720.210050000002</v>
      </c>
      <c r="K33" s="8">
        <v>34831.140660000005</v>
      </c>
      <c r="L33" s="8">
        <v>34904.015820000001</v>
      </c>
      <c r="M33" s="8">
        <v>37434.915110000002</v>
      </c>
    </row>
    <row r="34" spans="1:13" s="7" customFormat="1" x14ac:dyDescent="0.35">
      <c r="A34" s="3" t="s">
        <v>29</v>
      </c>
      <c r="B34" s="8">
        <v>28512.6</v>
      </c>
      <c r="C34" s="8">
        <v>28676.5</v>
      </c>
      <c r="D34" s="8">
        <v>30297.7</v>
      </c>
      <c r="E34" s="8">
        <v>30535.412530000001</v>
      </c>
      <c r="F34" s="8">
        <v>28474.524720000001</v>
      </c>
      <c r="G34" s="8">
        <v>26693.640630000002</v>
      </c>
      <c r="H34" s="8">
        <v>19618.566129999999</v>
      </c>
      <c r="I34" s="8">
        <v>10464.192059999999</v>
      </c>
      <c r="J34" s="8">
        <v>10742.13428</v>
      </c>
      <c r="K34" s="8">
        <v>8119.9502599999996</v>
      </c>
      <c r="L34" s="8">
        <v>12399.949049999999</v>
      </c>
      <c r="M34" s="8">
        <v>7209.9608907840002</v>
      </c>
    </row>
    <row r="35" spans="1:13" s="7" customFormat="1" x14ac:dyDescent="0.35">
      <c r="A35" s="3" t="s">
        <v>30</v>
      </c>
      <c r="B35" s="8">
        <v>26176.6</v>
      </c>
      <c r="C35" s="8">
        <v>26193.5</v>
      </c>
      <c r="D35" s="8">
        <v>29876.999999999996</v>
      </c>
      <c r="E35" s="8">
        <v>29387.488559999998</v>
      </c>
      <c r="F35" s="8">
        <v>21494.451652290099</v>
      </c>
      <c r="G35" s="8">
        <v>21134.735499999988</v>
      </c>
      <c r="H35" s="8">
        <v>20456.124009999992</v>
      </c>
      <c r="I35" s="8">
        <v>23574.59210999999</v>
      </c>
      <c r="J35" s="8">
        <v>20586.859319999996</v>
      </c>
      <c r="K35" s="8">
        <v>18940.062809999999</v>
      </c>
      <c r="L35" s="8">
        <v>19560.735189999999</v>
      </c>
      <c r="M35" s="8">
        <v>18017.28607529412</v>
      </c>
    </row>
    <row r="36" spans="1:13" s="7" customFormat="1" x14ac:dyDescent="0.35">
      <c r="A36" s="3" t="s">
        <v>31</v>
      </c>
      <c r="B36" s="8">
        <v>10486.7</v>
      </c>
      <c r="C36" s="8">
        <v>10348</v>
      </c>
      <c r="D36" s="8">
        <v>10115.699999999999</v>
      </c>
      <c r="E36" s="8">
        <v>9993.1569399999989</v>
      </c>
      <c r="F36" s="8">
        <v>9729.312390000001</v>
      </c>
      <c r="G36" s="8">
        <v>9614.2361799999981</v>
      </c>
      <c r="H36" s="8">
        <v>9421.4479699999993</v>
      </c>
      <c r="I36" s="8">
        <v>9229.6597600000005</v>
      </c>
      <c r="J36" s="8">
        <v>9094.3877600000014</v>
      </c>
      <c r="K36" s="8">
        <v>8902.7077599999993</v>
      </c>
      <c r="L36" s="8">
        <v>8712.0277600000009</v>
      </c>
      <c r="M36" s="8">
        <v>8550.6772399999991</v>
      </c>
    </row>
    <row r="37" spans="1:13" s="7" customFormat="1" x14ac:dyDescent="0.35">
      <c r="A37" s="3" t="s">
        <v>32</v>
      </c>
      <c r="B37" s="8">
        <v>23345.599999999999</v>
      </c>
      <c r="C37" s="8">
        <v>23345.599999999999</v>
      </c>
      <c r="D37" s="8">
        <v>24575.599999999999</v>
      </c>
      <c r="E37" s="8">
        <v>23963.648319999997</v>
      </c>
      <c r="F37" s="8">
        <v>9477.7000000000007</v>
      </c>
      <c r="G37" s="8">
        <v>9381.8451639200084</v>
      </c>
      <c r="H37" s="8">
        <v>9270.8451639200084</v>
      </c>
      <c r="I37" s="8">
        <v>9158.8451639200084</v>
      </c>
      <c r="J37" s="8">
        <v>16528.07</v>
      </c>
      <c r="K37" s="8">
        <v>16416.07</v>
      </c>
      <c r="L37" s="8">
        <v>16304.07</v>
      </c>
      <c r="M37" s="8">
        <v>15937.885</v>
      </c>
    </row>
    <row r="38" spans="1:13" s="12" customFormat="1" x14ac:dyDescent="0.35">
      <c r="A38" s="3" t="s">
        <v>33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</row>
    <row r="39" spans="1:13" s="12" customFormat="1" x14ac:dyDescent="0.35">
      <c r="A39" s="3" t="s">
        <v>34</v>
      </c>
      <c r="B39" s="8">
        <f>64997.2+1</f>
        <v>64998.2</v>
      </c>
      <c r="C39" s="8">
        <f>70522.2+1</f>
        <v>70523.199999999997</v>
      </c>
      <c r="D39" s="8">
        <f>63083.2</f>
        <v>63083.199999999997</v>
      </c>
      <c r="E39" s="8">
        <f>59959.26092+1</f>
        <v>59960.260920000001</v>
      </c>
      <c r="F39" s="8">
        <f>74711.14294+1</f>
        <v>74712.142940000005</v>
      </c>
      <c r="G39" s="8">
        <f>80130.49968+1</f>
        <v>80131.499679999994</v>
      </c>
      <c r="H39" s="8">
        <v>54755.814409999999</v>
      </c>
      <c r="I39" s="8">
        <v>50231.932110000002</v>
      </c>
      <c r="J39" s="8">
        <v>42221.49684</v>
      </c>
      <c r="K39" s="8">
        <v>40409.340949999998</v>
      </c>
      <c r="L39" s="8">
        <v>40416.649559999998</v>
      </c>
      <c r="M39" s="8">
        <v>40146.835318546997</v>
      </c>
    </row>
    <row r="40" spans="1:13" s="7" customFormat="1" x14ac:dyDescent="0.35">
      <c r="A40" s="11" t="s">
        <v>35</v>
      </c>
      <c r="B40" s="10">
        <f>SUM(B32,B31,B30,B29,B24,B18,B15,B11,B6)</f>
        <v>1045308</v>
      </c>
      <c r="C40" s="10">
        <f t="shared" ref="C40:G40" si="1">SUM(C32,C31,C30,C29,C24,C18,C15,C11,C6)</f>
        <v>1011235</v>
      </c>
      <c r="D40" s="10">
        <f t="shared" si="1"/>
        <v>1089118.6000000001</v>
      </c>
      <c r="E40" s="10">
        <f t="shared" si="1"/>
        <v>1068023.8528122001</v>
      </c>
      <c r="F40" s="10">
        <f t="shared" si="1"/>
        <v>1085269.194417363</v>
      </c>
      <c r="G40" s="10">
        <f t="shared" si="1"/>
        <v>1142629.4221357331</v>
      </c>
      <c r="H40" s="10">
        <v>1113780.5574400001</v>
      </c>
      <c r="I40" s="10">
        <v>1095554.8193700002</v>
      </c>
      <c r="J40" s="10">
        <v>1124040.1836999999</v>
      </c>
      <c r="K40" s="10">
        <v>1116794.2357600001</v>
      </c>
      <c r="L40" s="10">
        <v>1134518.7707700001</v>
      </c>
      <c r="M40" s="10">
        <v>1122932.8910484251</v>
      </c>
    </row>
    <row r="41" spans="1:13" s="7" customFormat="1" x14ac:dyDescent="0.35">
      <c r="A41" s="11" t="s">
        <v>36</v>
      </c>
      <c r="B41" s="10">
        <v>217541</v>
      </c>
      <c r="C41" s="10">
        <v>216037.40000000002</v>
      </c>
      <c r="D41" s="10">
        <v>218104.1</v>
      </c>
      <c r="E41" s="10">
        <v>206829.66709</v>
      </c>
      <c r="F41" s="10">
        <v>219035.99787999998</v>
      </c>
      <c r="G41" s="10">
        <v>220724.559206084</v>
      </c>
      <c r="H41" s="10">
        <v>224352.40439754399</v>
      </c>
      <c r="I41" s="10">
        <v>233458.23163749999</v>
      </c>
      <c r="J41" s="10">
        <v>234783.39642504998</v>
      </c>
      <c r="K41" s="13">
        <v>229191.72428789997</v>
      </c>
      <c r="L41" s="10">
        <v>225218.086068982</v>
      </c>
      <c r="M41" s="10">
        <v>219472.09120494401</v>
      </c>
    </row>
    <row r="42" spans="1:13" s="7" customFormat="1" x14ac:dyDescent="0.35">
      <c r="A42" s="3" t="s">
        <v>37</v>
      </c>
      <c r="B42" s="8">
        <v>1428.5</v>
      </c>
      <c r="C42" s="8">
        <v>1658.7</v>
      </c>
      <c r="D42" s="8">
        <v>1194.6000000000001</v>
      </c>
      <c r="E42" s="8">
        <v>1240.3230799999999</v>
      </c>
      <c r="F42" s="8">
        <v>2908.0150100000001</v>
      </c>
      <c r="G42" s="8">
        <v>1307.19075</v>
      </c>
      <c r="H42" s="8">
        <v>1309.43002</v>
      </c>
      <c r="I42" s="8">
        <v>1568.99873</v>
      </c>
      <c r="J42" s="8">
        <v>1849.5362399999999</v>
      </c>
      <c r="K42" s="8">
        <v>1773.3213699999999</v>
      </c>
      <c r="L42" s="8">
        <v>2114.9801499999999</v>
      </c>
      <c r="M42" s="8">
        <v>1731.26758</v>
      </c>
    </row>
    <row r="43" spans="1:13" s="7" customFormat="1" x14ac:dyDescent="0.35">
      <c r="A43" s="3" t="s">
        <v>38</v>
      </c>
      <c r="B43" s="8">
        <v>41672.699999999997</v>
      </c>
      <c r="C43" s="8">
        <v>42927.5</v>
      </c>
      <c r="D43" s="8">
        <v>39872.6</v>
      </c>
      <c r="E43" s="8">
        <v>40891.254430000001</v>
      </c>
      <c r="F43" s="8">
        <v>42653.470029999997</v>
      </c>
      <c r="G43" s="8">
        <v>45402.261760000001</v>
      </c>
      <c r="H43" s="8">
        <v>47790.25157</v>
      </c>
      <c r="I43" s="8">
        <v>53785.601790000001</v>
      </c>
      <c r="J43" s="8">
        <v>48522.365080000003</v>
      </c>
      <c r="K43" s="8">
        <v>48126.727429999999</v>
      </c>
      <c r="L43" s="8">
        <v>46582.420050000001</v>
      </c>
      <c r="M43" s="8">
        <v>45296.628730000004</v>
      </c>
    </row>
    <row r="44" spans="1:13" s="12" customFormat="1" x14ac:dyDescent="0.35">
      <c r="A44" s="3" t="s">
        <v>39</v>
      </c>
      <c r="B44" s="8">
        <v>164999.5</v>
      </c>
      <c r="C44" s="8">
        <v>164749.79999999999</v>
      </c>
      <c r="D44" s="8">
        <v>170999.5</v>
      </c>
      <c r="E44" s="8">
        <v>158548.63274</v>
      </c>
      <c r="F44" s="8">
        <v>167102.69471000001</v>
      </c>
      <c r="G44" s="8">
        <v>167781.46419608401</v>
      </c>
      <c r="H44" s="8">
        <v>168497.714067544</v>
      </c>
      <c r="I44" s="8">
        <v>171883.7688775</v>
      </c>
      <c r="J44" s="8">
        <v>170113.54543504998</v>
      </c>
      <c r="K44" s="8">
        <v>165105.66594789998</v>
      </c>
      <c r="L44" s="8">
        <v>162001.398588982</v>
      </c>
      <c r="M44" s="8">
        <v>158018.57431494398</v>
      </c>
    </row>
    <row r="45" spans="1:13" s="7" customFormat="1" x14ac:dyDescent="0.35">
      <c r="A45" s="3" t="s">
        <v>40</v>
      </c>
      <c r="B45" s="8">
        <v>9440.4</v>
      </c>
      <c r="C45" s="8">
        <v>6701.5</v>
      </c>
      <c r="D45" s="8">
        <v>6037.4</v>
      </c>
      <c r="E45" s="8">
        <v>6149.4568399999998</v>
      </c>
      <c r="F45" s="8">
        <v>6371.8181299999997</v>
      </c>
      <c r="G45" s="8">
        <v>6233.6424999999999</v>
      </c>
      <c r="H45" s="8">
        <v>6755.0087400000002</v>
      </c>
      <c r="I45" s="8">
        <v>6219.8622400000004</v>
      </c>
      <c r="J45" s="8">
        <v>14297.94967</v>
      </c>
      <c r="K45" s="8">
        <v>14186.009539999999</v>
      </c>
      <c r="L45" s="8">
        <v>14519.28728</v>
      </c>
      <c r="M45" s="8">
        <v>14425.620580000001</v>
      </c>
    </row>
    <row r="46" spans="1:13" s="7" customFormat="1" x14ac:dyDescent="0.35">
      <c r="A46" s="11" t="s">
        <v>41</v>
      </c>
      <c r="B46" s="10">
        <v>84486</v>
      </c>
      <c r="C46" s="10">
        <v>84486</v>
      </c>
      <c r="D46" s="10">
        <v>89325.6</v>
      </c>
      <c r="E46" s="10">
        <v>89325.599950000003</v>
      </c>
      <c r="F46" s="10">
        <v>89325.599950000003</v>
      </c>
      <c r="G46" s="10">
        <v>91706.970950000003</v>
      </c>
      <c r="H46" s="10">
        <v>91706.970950000003</v>
      </c>
      <c r="I46" s="10">
        <v>91706.970950000003</v>
      </c>
      <c r="J46" s="10">
        <v>91706.969949999999</v>
      </c>
      <c r="K46" s="10">
        <v>91706.969949999999</v>
      </c>
      <c r="L46" s="10">
        <v>91706.969949999999</v>
      </c>
      <c r="M46" s="10">
        <v>93999.999949999998</v>
      </c>
    </row>
    <row r="47" spans="1:13" s="12" customFormat="1" x14ac:dyDescent="0.35">
      <c r="A47" s="3" t="s">
        <v>42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</row>
    <row r="48" spans="1:13" s="7" customFormat="1" x14ac:dyDescent="0.35">
      <c r="A48" s="3" t="s">
        <v>34</v>
      </c>
      <c r="B48" s="8">
        <v>84486</v>
      </c>
      <c r="C48" s="8">
        <v>84486</v>
      </c>
      <c r="D48" s="8">
        <v>89325.6</v>
      </c>
      <c r="E48" s="8">
        <v>89325.599950000003</v>
      </c>
      <c r="F48" s="8">
        <v>89325.599950000003</v>
      </c>
      <c r="G48" s="8">
        <v>91706.970950000003</v>
      </c>
      <c r="H48" s="8">
        <v>91706.970950000003</v>
      </c>
      <c r="I48" s="8">
        <v>91706.970950000003</v>
      </c>
      <c r="J48" s="8">
        <v>91706.969949999999</v>
      </c>
      <c r="K48" s="8">
        <v>91706.969949999999</v>
      </c>
      <c r="L48" s="8">
        <v>91706.969949999999</v>
      </c>
      <c r="M48" s="8">
        <v>93999.999949999998</v>
      </c>
    </row>
    <row r="49" spans="1:13" s="7" customFormat="1" x14ac:dyDescent="0.35">
      <c r="A49" s="11" t="s">
        <v>43</v>
      </c>
      <c r="B49" s="10">
        <v>43251</v>
      </c>
      <c r="C49" s="10">
        <v>34809</v>
      </c>
      <c r="D49" s="10">
        <v>34185</v>
      </c>
      <c r="E49" s="10">
        <v>34185</v>
      </c>
      <c r="F49" s="10">
        <v>34185</v>
      </c>
      <c r="G49" s="10">
        <v>34185</v>
      </c>
      <c r="H49" s="10">
        <v>34185</v>
      </c>
      <c r="I49" s="10">
        <v>34185</v>
      </c>
      <c r="J49" s="10">
        <v>34185</v>
      </c>
      <c r="K49" s="10">
        <v>34185</v>
      </c>
      <c r="L49" s="10">
        <v>34185</v>
      </c>
      <c r="M49" s="10">
        <v>34185</v>
      </c>
    </row>
    <row r="50" spans="1:13" s="7" customFormat="1" x14ac:dyDescent="0.35">
      <c r="A50" s="3" t="s">
        <v>7</v>
      </c>
      <c r="B50" s="8">
        <v>43251</v>
      </c>
      <c r="C50" s="8">
        <v>34809</v>
      </c>
      <c r="D50" s="8">
        <v>34185</v>
      </c>
      <c r="E50" s="8">
        <v>34185</v>
      </c>
      <c r="F50" s="8">
        <v>34185</v>
      </c>
      <c r="G50" s="8">
        <v>34185</v>
      </c>
      <c r="H50" s="8">
        <v>34185</v>
      </c>
      <c r="I50" s="8">
        <v>34185</v>
      </c>
      <c r="J50" s="8">
        <v>34185</v>
      </c>
      <c r="K50" s="8">
        <v>34185</v>
      </c>
      <c r="L50" s="8">
        <v>34185</v>
      </c>
      <c r="M50" s="8">
        <v>34185</v>
      </c>
    </row>
    <row r="51" spans="1:13" s="12" customFormat="1" x14ac:dyDescent="0.35">
      <c r="A51" s="3" t="s">
        <v>44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</row>
    <row r="52" spans="1:13" s="7" customFormat="1" x14ac:dyDescent="0.35">
      <c r="A52" s="3" t="s">
        <v>45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</row>
    <row r="53" spans="1:13" s="7" customFormat="1" x14ac:dyDescent="0.35">
      <c r="A53" s="11" t="s">
        <v>46</v>
      </c>
      <c r="B53" s="10">
        <v>160566.5</v>
      </c>
      <c r="C53" s="10">
        <v>145186.5</v>
      </c>
      <c r="D53" s="10">
        <v>153276.5</v>
      </c>
      <c r="E53" s="10">
        <v>149367.15432</v>
      </c>
      <c r="F53" s="10">
        <v>151910.79517999999</v>
      </c>
      <c r="G53" s="10">
        <v>148050.56427</v>
      </c>
      <c r="H53" s="10">
        <v>142008.59012000001</v>
      </c>
      <c r="I53" s="10">
        <v>126465.79593000001</v>
      </c>
      <c r="J53" s="10">
        <v>131371.64835999999</v>
      </c>
      <c r="K53" s="10">
        <v>132216.39979</v>
      </c>
      <c r="L53" s="10">
        <v>133164.12238000002</v>
      </c>
      <c r="M53" s="10">
        <v>122503.23675000001</v>
      </c>
    </row>
    <row r="54" spans="1:13" s="7" customFormat="1" x14ac:dyDescent="0.35">
      <c r="A54" s="3" t="s">
        <v>47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</row>
    <row r="55" spans="1:13" s="7" customFormat="1" x14ac:dyDescent="0.35">
      <c r="A55" s="3" t="s">
        <v>48</v>
      </c>
      <c r="B55" s="8">
        <v>160566.5</v>
      </c>
      <c r="C55" s="8">
        <v>145186.5</v>
      </c>
      <c r="D55" s="8">
        <v>153276.5</v>
      </c>
      <c r="E55" s="8">
        <v>149367.15432</v>
      </c>
      <c r="F55" s="8">
        <v>151910.79517999999</v>
      </c>
      <c r="G55" s="8">
        <v>148050.56427</v>
      </c>
      <c r="H55" s="8">
        <v>142008.59012000001</v>
      </c>
      <c r="I55" s="8">
        <v>126465.79593000001</v>
      </c>
      <c r="J55" s="8">
        <v>131371.64835999999</v>
      </c>
      <c r="K55" s="8">
        <v>132216.39979</v>
      </c>
      <c r="L55" s="8">
        <v>133164.12238000002</v>
      </c>
      <c r="M55" s="8">
        <v>122503.23675000001</v>
      </c>
    </row>
    <row r="56" spans="1:13" s="12" customFormat="1" x14ac:dyDescent="0.35">
      <c r="A56" s="3" t="s">
        <v>24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</row>
    <row r="57" spans="1:13" s="7" customFormat="1" x14ac:dyDescent="0.35">
      <c r="A57" s="3" t="s">
        <v>25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</row>
    <row r="58" spans="1:13" s="7" customFormat="1" x14ac:dyDescent="0.35">
      <c r="A58" s="11" t="s">
        <v>49</v>
      </c>
      <c r="B58" s="10">
        <v>132508</v>
      </c>
      <c r="C58" s="10">
        <v>130935.5</v>
      </c>
      <c r="D58" s="10">
        <v>157822.59999999998</v>
      </c>
      <c r="E58" s="10">
        <v>142363.87214459438</v>
      </c>
      <c r="F58" s="10">
        <v>156666.65877565808</v>
      </c>
      <c r="G58" s="10">
        <v>152080.41600279592</v>
      </c>
      <c r="H58" s="10">
        <v>133631.74143741242</v>
      </c>
      <c r="I58" s="10">
        <v>142829.3976824565</v>
      </c>
      <c r="J58" s="10">
        <v>143977.71575840638</v>
      </c>
      <c r="K58" s="10">
        <v>135683.4618550564</v>
      </c>
      <c r="L58" s="10">
        <v>150005.48799097439</v>
      </c>
      <c r="M58" s="10">
        <v>139095.12863335913</v>
      </c>
    </row>
    <row r="59" spans="1:13" s="7" customFormat="1" x14ac:dyDescent="0.35">
      <c r="A59" s="3" t="s">
        <v>50</v>
      </c>
      <c r="B59" s="8">
        <v>36187.1</v>
      </c>
      <c r="C59" s="8">
        <v>28041.600000000006</v>
      </c>
      <c r="D59" s="8">
        <v>40382.699999999997</v>
      </c>
      <c r="E59" s="8">
        <v>35839.617960000003</v>
      </c>
      <c r="F59" s="8">
        <v>41735.135809999992</v>
      </c>
      <c r="G59" s="8">
        <v>33541.087849999996</v>
      </c>
      <c r="H59" s="8">
        <v>30042.964749999999</v>
      </c>
      <c r="I59" s="8">
        <v>34990.943039999998</v>
      </c>
      <c r="J59" s="8">
        <v>40784.833840000007</v>
      </c>
      <c r="K59" s="8">
        <v>43334.643650000013</v>
      </c>
      <c r="L59" s="8">
        <v>48464.357340000002</v>
      </c>
      <c r="M59" s="8">
        <v>34334.19613335911</v>
      </c>
    </row>
    <row r="60" spans="1:13" s="7" customFormat="1" x14ac:dyDescent="0.35">
      <c r="A60" s="3" t="s">
        <v>29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</row>
    <row r="61" spans="1:13" s="7" customFormat="1" x14ac:dyDescent="0.35">
      <c r="A61" s="3" t="s">
        <v>32</v>
      </c>
      <c r="B61" s="8">
        <v>2669.2</v>
      </c>
      <c r="C61" s="8">
        <v>2634.5</v>
      </c>
      <c r="D61" s="8">
        <v>3797.6</v>
      </c>
      <c r="E61" s="8">
        <v>2001.9212965000002</v>
      </c>
      <c r="F61" s="8">
        <v>924.84647111444008</v>
      </c>
      <c r="G61" s="8">
        <v>2983.5853105191381</v>
      </c>
      <c r="H61" s="8">
        <v>2249.3248499999931</v>
      </c>
      <c r="I61" s="8">
        <v>2392.6791949999943</v>
      </c>
      <c r="J61" s="8">
        <v>3733.8756505000347</v>
      </c>
      <c r="K61" s="8">
        <v>3441.4270799999999</v>
      </c>
      <c r="L61" s="8">
        <v>3819.9399369999969</v>
      </c>
      <c r="M61" s="8">
        <v>6452.757220000005</v>
      </c>
    </row>
    <row r="62" spans="1:13" s="7" customFormat="1" x14ac:dyDescent="0.35">
      <c r="A62" s="3" t="s">
        <v>51</v>
      </c>
      <c r="B62" s="8">
        <v>1751.5</v>
      </c>
      <c r="C62" s="8">
        <v>9595.2999999999993</v>
      </c>
      <c r="D62" s="8">
        <v>9206.2999999999993</v>
      </c>
      <c r="E62" s="8">
        <v>8473.5768700000008</v>
      </c>
      <c r="F62" s="8">
        <v>8776.1111099999998</v>
      </c>
      <c r="G62" s="8">
        <v>8047.6019699999997</v>
      </c>
      <c r="H62" s="8">
        <v>4539.1329599999999</v>
      </c>
      <c r="I62" s="8">
        <v>2538.83347</v>
      </c>
      <c r="J62" s="8">
        <v>4223.5741799999996</v>
      </c>
      <c r="K62" s="8">
        <v>1860.4493600000001</v>
      </c>
      <c r="L62" s="8">
        <v>1787.4420399999999</v>
      </c>
      <c r="M62" s="8">
        <v>2068.1752799999999</v>
      </c>
    </row>
    <row r="63" spans="1:13" s="7" customFormat="1" x14ac:dyDescent="0.35">
      <c r="A63" s="3" t="s">
        <v>52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</row>
    <row r="64" spans="1:13" s="7" customFormat="1" x14ac:dyDescent="0.35">
      <c r="A64" s="3" t="s">
        <v>34</v>
      </c>
      <c r="B64" s="8">
        <v>91900.3</v>
      </c>
      <c r="C64" s="8">
        <v>90664.2</v>
      </c>
      <c r="D64" s="8">
        <v>104435.9</v>
      </c>
      <c r="E64" s="8">
        <v>97721.956018094395</v>
      </c>
      <c r="F64" s="8">
        <v>105230.5653845437</v>
      </c>
      <c r="G64" s="8">
        <v>107508.14087227681</v>
      </c>
      <c r="H64" s="8">
        <v>96800.318877412399</v>
      </c>
      <c r="I64" s="8">
        <v>102906.9419774565</v>
      </c>
      <c r="J64" s="8">
        <v>95235.432087906447</v>
      </c>
      <c r="K64" s="8">
        <v>87046.941765056385</v>
      </c>
      <c r="L64" s="8">
        <v>95933.748673974434</v>
      </c>
      <c r="M64" s="8">
        <v>96240</v>
      </c>
    </row>
    <row r="65" spans="1:13" s="7" customFormat="1" x14ac:dyDescent="0.35">
      <c r="A65" s="11" t="s">
        <v>53</v>
      </c>
      <c r="B65" s="10">
        <v>162259.90000000002</v>
      </c>
      <c r="C65" s="10">
        <v>163082.6</v>
      </c>
      <c r="D65" s="10">
        <v>172648.09999999998</v>
      </c>
      <c r="E65" s="10">
        <v>173106.09</v>
      </c>
      <c r="F65" s="10">
        <v>173548.34999999998</v>
      </c>
      <c r="G65" s="10">
        <v>199571.91800000001</v>
      </c>
      <c r="H65" s="10">
        <v>192375.848</v>
      </c>
      <c r="I65" s="10">
        <v>185502.54800000001</v>
      </c>
      <c r="J65" s="10">
        <v>201043.14</v>
      </c>
      <c r="K65" s="10">
        <v>202049.25</v>
      </c>
      <c r="L65" s="10">
        <v>203178</v>
      </c>
      <c r="M65" s="10">
        <v>183650.323</v>
      </c>
    </row>
    <row r="66" spans="1:13" s="7" customFormat="1" x14ac:dyDescent="0.35">
      <c r="A66" s="3" t="s">
        <v>54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6">
        <v>12868.686320000001</v>
      </c>
      <c r="H66" s="6">
        <v>12868.686320000001</v>
      </c>
      <c r="I66" s="6">
        <v>12868.686320000001</v>
      </c>
      <c r="J66" s="6">
        <v>12868.69</v>
      </c>
      <c r="K66" s="8">
        <v>12868.69</v>
      </c>
      <c r="L66" s="8">
        <v>12868.69</v>
      </c>
      <c r="M66" s="8">
        <v>32844.726320000002</v>
      </c>
    </row>
    <row r="67" spans="1:13" s="12" customFormat="1" x14ac:dyDescent="0.35">
      <c r="A67" s="3" t="s">
        <v>55</v>
      </c>
      <c r="B67" s="8">
        <v>41465.699999999997</v>
      </c>
      <c r="C67" s="8">
        <v>41465.699999999997</v>
      </c>
      <c r="D67" s="8">
        <v>41474.5</v>
      </c>
      <c r="E67" s="8">
        <v>41474.5</v>
      </c>
      <c r="F67" s="8">
        <v>41474.5</v>
      </c>
      <c r="G67" s="6">
        <v>55623.921679999999</v>
      </c>
      <c r="H67" s="6">
        <v>55623.921679999999</v>
      </c>
      <c r="I67" s="6">
        <v>55623.921679999999</v>
      </c>
      <c r="J67" s="6">
        <v>67623.92</v>
      </c>
      <c r="K67" s="8">
        <v>67623.92</v>
      </c>
      <c r="L67" s="8">
        <v>67623.92</v>
      </c>
      <c r="M67" s="8">
        <v>51531.051679999997</v>
      </c>
    </row>
    <row r="68" spans="1:13" s="7" customFormat="1" x14ac:dyDescent="0.35">
      <c r="A68" s="3" t="s">
        <v>56</v>
      </c>
      <c r="B68" s="8">
        <v>45018.8</v>
      </c>
      <c r="C68" s="8">
        <v>45841.5</v>
      </c>
      <c r="D68" s="8">
        <v>46443.199999999997</v>
      </c>
      <c r="E68" s="8">
        <v>46901.19</v>
      </c>
      <c r="F68" s="8">
        <v>47343.45</v>
      </c>
      <c r="G68" s="8">
        <v>47592.72</v>
      </c>
      <c r="H68" s="8">
        <v>40396.65</v>
      </c>
      <c r="I68" s="8">
        <v>33523.35</v>
      </c>
      <c r="J68" s="8">
        <v>35299.53</v>
      </c>
      <c r="K68" s="8">
        <v>36305.64</v>
      </c>
      <c r="L68" s="8">
        <v>37434.39</v>
      </c>
      <c r="M68" s="8">
        <v>20031.72</v>
      </c>
    </row>
    <row r="69" spans="1:13" s="7" customFormat="1" x14ac:dyDescent="0.35">
      <c r="A69" s="3" t="s">
        <v>57</v>
      </c>
      <c r="B69" s="8">
        <v>75775.3</v>
      </c>
      <c r="C69" s="8">
        <v>75775.3</v>
      </c>
      <c r="D69" s="8">
        <v>84730.4</v>
      </c>
      <c r="E69" s="8">
        <v>84730.4</v>
      </c>
      <c r="F69" s="8">
        <v>84730.4</v>
      </c>
      <c r="G69" s="8">
        <v>83486.59</v>
      </c>
      <c r="H69" s="8">
        <v>83486.59</v>
      </c>
      <c r="I69" s="8">
        <v>83486.59</v>
      </c>
      <c r="J69" s="8">
        <v>85251</v>
      </c>
      <c r="K69" s="8">
        <v>85251</v>
      </c>
      <c r="L69" s="8">
        <v>85251</v>
      </c>
      <c r="M69" s="8">
        <v>79242.824999999997</v>
      </c>
    </row>
    <row r="70" spans="1:13" s="7" customFormat="1" x14ac:dyDescent="0.35">
      <c r="A70" s="3" t="s">
        <v>34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</row>
    <row r="71" spans="1:13" s="7" customFormat="1" x14ac:dyDescent="0.35">
      <c r="A71" s="11" t="s">
        <v>58</v>
      </c>
      <c r="B71" s="10">
        <v>244695.6</v>
      </c>
      <c r="C71" s="10">
        <v>236697.8</v>
      </c>
      <c r="D71" s="10">
        <v>263757</v>
      </c>
      <c r="E71" s="10">
        <v>271172.97832023288</v>
      </c>
      <c r="F71" s="10">
        <v>260596.75752170553</v>
      </c>
      <c r="G71" s="10">
        <v>296309.51199885341</v>
      </c>
      <c r="H71" s="10">
        <v>295520.0743431201</v>
      </c>
      <c r="I71" s="10">
        <v>281406.79340812005</v>
      </c>
      <c r="J71" s="10">
        <v>286971.89984762005</v>
      </c>
      <c r="K71" s="10">
        <v>291761.44791762007</v>
      </c>
      <c r="L71" s="10">
        <v>297061.20157062006</v>
      </c>
      <c r="M71" s="10">
        <v>330027.000591291</v>
      </c>
    </row>
    <row r="72" spans="1:13" s="7" customFormat="1" x14ac:dyDescent="0.35">
      <c r="A72" s="3" t="s">
        <v>59</v>
      </c>
      <c r="B72" s="8">
        <v>60799</v>
      </c>
      <c r="C72" s="8">
        <v>60799</v>
      </c>
      <c r="D72" s="8">
        <v>67961</v>
      </c>
      <c r="E72" s="8">
        <v>70195</v>
      </c>
      <c r="F72" s="8">
        <v>70195</v>
      </c>
      <c r="G72" s="8">
        <v>86901</v>
      </c>
      <c r="H72" s="8">
        <v>86901</v>
      </c>
      <c r="I72" s="8">
        <v>88654</v>
      </c>
      <c r="J72" s="8">
        <v>86901</v>
      </c>
      <c r="K72" s="8">
        <v>86901</v>
      </c>
      <c r="L72" s="8">
        <v>86901</v>
      </c>
      <c r="M72" s="8">
        <v>92193</v>
      </c>
    </row>
    <row r="73" spans="1:13" s="7" customFormat="1" x14ac:dyDescent="0.35">
      <c r="A73" s="3" t="s">
        <v>60</v>
      </c>
      <c r="B73" s="8">
        <v>236794.30000000005</v>
      </c>
      <c r="C73" s="8">
        <v>236794.30000000005</v>
      </c>
      <c r="D73" s="8">
        <v>255483.5</v>
      </c>
      <c r="E73" s="8">
        <v>255483.55484</v>
      </c>
      <c r="F73" s="8">
        <v>267849.69984000002</v>
      </c>
      <c r="G73" s="8">
        <v>278189.51584000001</v>
      </c>
      <c r="H73" s="8">
        <v>278189.51584000001</v>
      </c>
      <c r="I73" s="8">
        <v>278189.51584000001</v>
      </c>
      <c r="J73" s="8">
        <v>278189.51584000001</v>
      </c>
      <c r="K73" s="8">
        <v>278189.51584000001</v>
      </c>
      <c r="L73" s="8">
        <v>278189.51584000001</v>
      </c>
      <c r="M73" s="8">
        <v>302941.14989</v>
      </c>
    </row>
    <row r="74" spans="1:13" s="7" customFormat="1" x14ac:dyDescent="0.35">
      <c r="A74" s="3" t="s">
        <v>61</v>
      </c>
      <c r="B74" s="8">
        <v>56793.7</v>
      </c>
      <c r="C74" s="8">
        <v>56793.7</v>
      </c>
      <c r="D74" s="8">
        <v>56793.7</v>
      </c>
      <c r="E74" s="8">
        <v>56793.653109999999</v>
      </c>
      <c r="F74" s="8">
        <v>56793.653109999999</v>
      </c>
      <c r="G74" s="8">
        <v>56793.694360000001</v>
      </c>
      <c r="H74" s="8">
        <v>56793.694360000001</v>
      </c>
      <c r="I74" s="8">
        <v>56793.694360000001</v>
      </c>
      <c r="J74" s="8">
        <v>56793.69311</v>
      </c>
      <c r="K74" s="8">
        <v>56793.69311</v>
      </c>
      <c r="L74" s="8">
        <v>56793.69311</v>
      </c>
      <c r="M74" s="8">
        <v>56793.694360000001</v>
      </c>
    </row>
    <row r="75" spans="1:13" s="12" customFormat="1" x14ac:dyDescent="0.35">
      <c r="A75" s="3" t="s">
        <v>62</v>
      </c>
      <c r="B75" s="8">
        <v>-121139.8</v>
      </c>
      <c r="C75" s="8">
        <v>-129316.3</v>
      </c>
      <c r="D75" s="8">
        <v>-128108.29999999999</v>
      </c>
      <c r="E75" s="8">
        <v>-122926.3959043107</v>
      </c>
      <c r="F75" s="8">
        <v>-145868.76170283818</v>
      </c>
      <c r="G75" s="8">
        <v>-142516.11667569025</v>
      </c>
      <c r="H75" s="8">
        <v>-143305.55433142354</v>
      </c>
      <c r="I75" s="8">
        <v>-159171.83526642353</v>
      </c>
      <c r="J75" s="8">
        <v>-151853.72537692351</v>
      </c>
      <c r="K75" s="8">
        <v>-147064.17730692349</v>
      </c>
      <c r="L75" s="8">
        <v>-141764.4236539235</v>
      </c>
      <c r="M75" s="8">
        <v>-128827.5099332525</v>
      </c>
    </row>
    <row r="76" spans="1:13" s="7" customFormat="1" ht="15" customHeight="1" x14ac:dyDescent="0.35">
      <c r="A76" s="3" t="s">
        <v>63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</row>
    <row r="77" spans="1:13" s="7" customFormat="1" ht="15" customHeight="1" x14ac:dyDescent="0.35">
      <c r="A77" s="3" t="s">
        <v>64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</row>
    <row r="78" spans="1:13" s="7" customFormat="1" ht="15" customHeight="1" x14ac:dyDescent="0.35">
      <c r="A78" s="3" t="s">
        <v>65</v>
      </c>
      <c r="B78" s="8">
        <v>11448.4</v>
      </c>
      <c r="C78" s="8">
        <v>11627.1</v>
      </c>
      <c r="D78" s="8">
        <v>11627.2</v>
      </c>
      <c r="E78" s="8">
        <v>11627.166274543601</v>
      </c>
      <c r="F78" s="8">
        <v>11627.166274543601</v>
      </c>
      <c r="G78" s="8">
        <v>16941.4184745436</v>
      </c>
      <c r="H78" s="8">
        <v>16941.4184745436</v>
      </c>
      <c r="I78" s="8">
        <v>16941.4184745436</v>
      </c>
      <c r="J78" s="8">
        <v>16941.416274543601</v>
      </c>
      <c r="K78" s="8">
        <v>16941.416274543601</v>
      </c>
      <c r="L78" s="8">
        <v>16941.416274543601</v>
      </c>
      <c r="M78" s="8">
        <v>6926.6662745436006</v>
      </c>
    </row>
    <row r="79" spans="1:13" s="7" customFormat="1" x14ac:dyDescent="0.35">
      <c r="A79" s="11" t="s">
        <v>66</v>
      </c>
      <c r="B79" s="10">
        <v>1045308.1</v>
      </c>
      <c r="C79" s="10">
        <v>1011234.9</v>
      </c>
      <c r="D79" s="10">
        <v>1089118.8999999999</v>
      </c>
      <c r="E79" s="10">
        <v>1068023.6618248271</v>
      </c>
      <c r="F79" s="10">
        <v>1085269.259307364</v>
      </c>
      <c r="G79" s="10">
        <v>1142628.9404277331</v>
      </c>
      <c r="H79" s="10">
        <v>1113780.629248077</v>
      </c>
      <c r="I79" s="10">
        <v>1095554.7376080761</v>
      </c>
      <c r="J79" s="10">
        <v>1124039.7703410769</v>
      </c>
      <c r="K79" s="10">
        <v>1116794.2538005761</v>
      </c>
      <c r="L79" s="10">
        <v>1134518.867960576</v>
      </c>
      <c r="M79" s="10">
        <v>1122932.780129594</v>
      </c>
    </row>
    <row r="80" spans="1:13" s="2" customFormat="1" x14ac:dyDescent="0.35">
      <c r="B80" s="9"/>
      <c r="C80" s="9"/>
      <c r="D80" s="9"/>
      <c r="E80" s="9"/>
      <c r="F80" s="9"/>
      <c r="G80" s="9"/>
      <c r="H80" s="9"/>
      <c r="I80" s="9"/>
      <c r="J80" s="9"/>
    </row>
    <row r="81" spans="11:13" s="2" customFormat="1" x14ac:dyDescent="0.35">
      <c r="K81" s="9">
        <f>K79-K40</f>
        <v>1.804057601839304E-2</v>
      </c>
      <c r="L81" s="9">
        <f t="shared" ref="L81:M81" si="2">L79-L40</f>
        <v>9.719057590700686E-2</v>
      </c>
      <c r="M81" s="9">
        <f>M79-M40</f>
        <v>-0.11091883108019829</v>
      </c>
    </row>
    <row r="82" spans="11:13" s="2" customFormat="1" x14ac:dyDescent="0.35"/>
    <row r="83" spans="11:13" s="2" customFormat="1" x14ac:dyDescent="0.35"/>
    <row r="84" spans="11:13" s="2" customFormat="1" x14ac:dyDescent="0.35"/>
    <row r="85" spans="11:13" s="2" customFormat="1" x14ac:dyDescent="0.35"/>
    <row r="86" spans="11:13" s="2" customFormat="1" x14ac:dyDescent="0.35"/>
    <row r="87" spans="11:13" s="2" customFormat="1" x14ac:dyDescent="0.35"/>
    <row r="88" spans="11:13" s="2" customFormat="1" x14ac:dyDescent="0.35"/>
    <row r="89" spans="11:13" s="2" customFormat="1" x14ac:dyDescent="0.35"/>
    <row r="90" spans="11:13" s="2" customFormat="1" x14ac:dyDescent="0.35"/>
    <row r="91" spans="11:13" s="2" customFormat="1" x14ac:dyDescent="0.35"/>
    <row r="92" spans="11:13" s="2" customFormat="1" x14ac:dyDescent="0.35"/>
    <row r="93" spans="11:13" s="2" customFormat="1" x14ac:dyDescent="0.35"/>
    <row r="94" spans="11:13" s="2" customFormat="1" x14ac:dyDescent="0.35"/>
    <row r="95" spans="11:13" s="2" customFormat="1" x14ac:dyDescent="0.35"/>
    <row r="96" spans="11:13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pans="1:10" s="2" customFormat="1" x14ac:dyDescent="0.35"/>
    <row r="9938" spans="1:10" s="2" customFormat="1" x14ac:dyDescent="0.35"/>
    <row r="9939" spans="1:10" s="2" customFormat="1" x14ac:dyDescent="0.35"/>
    <row r="9940" spans="1:10" s="2" customFormat="1" x14ac:dyDescent="0.35"/>
    <row r="9941" spans="1:10" s="2" customFormat="1" x14ac:dyDescent="0.35"/>
    <row r="9942" spans="1:10" s="2" customFormat="1" x14ac:dyDescent="0.35"/>
    <row r="9943" spans="1:10" s="2" customFormat="1" x14ac:dyDescent="0.35"/>
    <row r="9944" spans="1:10" s="2" customFormat="1" x14ac:dyDescent="0.35"/>
    <row r="9945" spans="1:10" s="2" customFormat="1" x14ac:dyDescent="0.35"/>
    <row r="9946" spans="1:10" s="2" customFormat="1" x14ac:dyDescent="0.35"/>
    <row r="9947" spans="1:10" s="2" customFormat="1" x14ac:dyDescent="0.35"/>
    <row r="9948" spans="1:10" x14ac:dyDescent="0.35">
      <c r="A9948" s="2"/>
      <c r="B9948" s="2"/>
      <c r="C9948" s="2"/>
      <c r="D9948" s="2"/>
      <c r="E9948" s="2"/>
      <c r="F9948" s="2"/>
      <c r="G9948" s="2"/>
      <c r="H9948" s="2"/>
      <c r="I9948" s="2"/>
      <c r="J9948" s="2"/>
    </row>
    <row r="9949" spans="1:10" x14ac:dyDescent="0.35">
      <c r="A9949" s="2"/>
      <c r="B9949" s="2"/>
      <c r="C9949" s="2"/>
      <c r="D9949" s="2"/>
      <c r="E9949" s="2"/>
      <c r="F9949" s="2"/>
      <c r="G9949" s="2"/>
      <c r="H9949" s="2"/>
      <c r="I9949" s="2"/>
      <c r="J9949" s="2"/>
    </row>
    <row r="9950" spans="1:10" x14ac:dyDescent="0.35">
      <c r="A9950" s="2"/>
      <c r="B9950" s="2"/>
      <c r="C9950" s="2"/>
      <c r="D9950" s="2"/>
      <c r="E9950" s="2"/>
      <c r="F9950" s="2"/>
      <c r="G9950" s="2"/>
      <c r="H9950" s="2"/>
      <c r="I9950" s="2"/>
      <c r="J9950" s="2"/>
    </row>
    <row r="9951" spans="1:10" x14ac:dyDescent="0.35">
      <c r="A9951" s="2"/>
      <c r="B9951" s="2"/>
      <c r="C9951" s="2"/>
      <c r="D9951" s="2"/>
      <c r="E9951" s="2"/>
      <c r="F9951" s="2"/>
      <c r="G9951" s="2"/>
      <c r="H9951" s="2"/>
      <c r="I9951" s="2"/>
      <c r="J9951" s="2"/>
    </row>
  </sheetData>
  <mergeCells count="13">
    <mergeCell ref="B1:G1"/>
    <mergeCell ref="B4:B5"/>
    <mergeCell ref="G4:G5"/>
    <mergeCell ref="C4:C5"/>
    <mergeCell ref="D4:D5"/>
    <mergeCell ref="E4:E5"/>
    <mergeCell ref="F4:F5"/>
    <mergeCell ref="K4:K5"/>
    <mergeCell ref="L4:L5"/>
    <mergeCell ref="M4:M5"/>
    <mergeCell ref="H4:H5"/>
    <mergeCell ref="I4:I5"/>
    <mergeCell ref="J4:J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2018-01-24T13:35:33Z</cp:lastPrinted>
  <dcterms:created xsi:type="dcterms:W3CDTF">2013-07-17T15:19:27Z</dcterms:created>
  <dcterms:modified xsi:type="dcterms:W3CDTF">2022-02-03T08:02:19Z</dcterms:modified>
</cp:coreProperties>
</file>