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210" tabRatio="605" activeTab="0"/>
  </bookViews>
  <sheets>
    <sheet name="C" sheetId="1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'C'!$A$2:$P$58</definedName>
  </definedNames>
  <calcPr fullCalcOnLoad="1"/>
</workbook>
</file>

<file path=xl/sharedStrings.xml><?xml version="1.0" encoding="utf-8"?>
<sst xmlns="http://schemas.openxmlformats.org/spreadsheetml/2006/main" count="69" uniqueCount="62">
  <si>
    <t>Loans and Overdrafts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</si>
  <si>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</si>
  <si>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</si>
  <si>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</si>
  <si>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</si>
  <si>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</si>
  <si>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</si>
  <si>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</si>
  <si>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</si>
  <si>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</si>
  <si>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</si>
  <si>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</si>
  <si>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Commssions, fees and service charges/fees</t>
  </si>
  <si>
    <t>Realised trading gains (losses)</t>
  </si>
  <si>
    <t>Unrealised trading gains (losses) from f/x holdings</t>
  </si>
  <si>
    <t>Total Securities</t>
  </si>
  <si>
    <t>Treasury Bills</t>
  </si>
  <si>
    <t>GRZ bonds</t>
  </si>
  <si>
    <t>Money Market</t>
  </si>
  <si>
    <t>Other Securities</t>
  </si>
  <si>
    <t>Traiding securities</t>
  </si>
  <si>
    <t>Leasing</t>
  </si>
  <si>
    <t>credit/Debit cards</t>
  </si>
  <si>
    <t>Demand</t>
  </si>
  <si>
    <t>Savings</t>
  </si>
  <si>
    <t>Time</t>
  </si>
  <si>
    <t>Loans</t>
  </si>
  <si>
    <t>Surbordianted Debt</t>
  </si>
  <si>
    <t>INTEREST EXPENSES</t>
  </si>
  <si>
    <t>INTEREST INCOME</t>
  </si>
  <si>
    <t>NET INTEREST INCOME</t>
  </si>
  <si>
    <t>NON-INTEREST INCOME</t>
  </si>
  <si>
    <t xml:space="preserve">Foreign Exchange </t>
  </si>
  <si>
    <t>Fees from foreign exchange transactions</t>
  </si>
  <si>
    <t>TOTAL NET INCOME</t>
  </si>
  <si>
    <t>Specific</t>
  </si>
  <si>
    <t>General</t>
  </si>
  <si>
    <t>PROVISION</t>
  </si>
  <si>
    <t>NON_INTEREST EXPENSES</t>
  </si>
  <si>
    <t>NET INCOME AFTER TAX</t>
  </si>
  <si>
    <t>TAX</t>
  </si>
  <si>
    <t>Audit, legal &amp; professional fees</t>
  </si>
  <si>
    <t>NET INTEREST INCOME AFTER PROVISION</t>
  </si>
  <si>
    <t>MONTHLY INCOME STATEMENT</t>
  </si>
  <si>
    <t>(Figures in K ' million)</t>
  </si>
  <si>
    <t>Balances with Financial Institutions in Zambia</t>
  </si>
  <si>
    <t>NET INCOME (LOSS) BEFORE TAX</t>
  </si>
  <si>
    <t>Feb 10</t>
  </si>
  <si>
    <t>Jan 10</t>
  </si>
  <si>
    <t>Mar 10</t>
  </si>
  <si>
    <t>INDUSTRY FIGURES FOR 2010</t>
  </si>
  <si>
    <t>LEASING COMPANIES - 2010</t>
  </si>
  <si>
    <t>Cum</t>
  </si>
  <si>
    <t>Apr 10</t>
  </si>
  <si>
    <t>Jun 10</t>
  </si>
  <si>
    <t>May 10</t>
  </si>
  <si>
    <t>Jul 10</t>
  </si>
  <si>
    <t>Aug 10</t>
  </si>
  <si>
    <t>Sep 10</t>
  </si>
  <si>
    <t>Dec 10</t>
  </si>
  <si>
    <t>Nov 10</t>
  </si>
  <si>
    <t>Oct 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</si>
</sst>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;\-#,##0.0"/>
    <numFmt numFmtId="175" formatCode="#,##0.0_);\(#,##0.0\)"/>
    <numFmt numFmtId="176" formatCode="#,##0.000_);\(#,##0.000\)"/>
    <numFmt numFmtId="177" formatCode="#,##0_ ;[Red]\-#,##0\ "/>
    <numFmt numFmtId="178" formatCode="0.0%"/>
  </numFmts>
  <fonts count="25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3" fontId="20" fillId="0" borderId="0" xfId="42" applyNumberFormat="1" applyFont="1" applyBorder="1" applyAlignment="1">
      <alignment/>
    </xf>
    <xf numFmtId="0" fontId="21" fillId="0" borderId="0" xfId="0" applyFont="1" applyBorder="1" applyAlignment="1">
      <alignment/>
    </xf>
    <xf numFmtId="173" fontId="21" fillId="0" borderId="10" xfId="42" applyNumberFormat="1" applyFont="1" applyBorder="1" applyAlignment="1">
      <alignment/>
    </xf>
    <xf numFmtId="173" fontId="20" fillId="0" borderId="11" xfId="42" applyNumberFormat="1" applyFont="1" applyBorder="1" applyAlignment="1">
      <alignment/>
    </xf>
    <xf numFmtId="173" fontId="20" fillId="0" borderId="10" xfId="42" applyNumberFormat="1" applyFont="1" applyBorder="1" applyAlignment="1">
      <alignment/>
    </xf>
    <xf numFmtId="173" fontId="21" fillId="0" borderId="10" xfId="42" applyNumberFormat="1" applyFont="1" applyBorder="1" applyAlignment="1">
      <alignment horizontal="center"/>
    </xf>
    <xf numFmtId="173" fontId="20" fillId="0" borderId="10" xfId="42" applyNumberFormat="1" applyFont="1" applyBorder="1" applyAlignment="1">
      <alignment horizontal="center"/>
    </xf>
    <xf numFmtId="173" fontId="21" fillId="24" borderId="10" xfId="42" applyNumberFormat="1" applyFont="1" applyFill="1" applyBorder="1" applyAlignment="1">
      <alignment horizontal="right"/>
    </xf>
    <xf numFmtId="173" fontId="21" fillId="24" borderId="10" xfId="42" applyNumberFormat="1" applyFont="1" applyFill="1" applyBorder="1" applyAlignment="1" quotePrefix="1">
      <alignment horizontal="right"/>
    </xf>
    <xf numFmtId="173" fontId="22" fillId="24" borderId="10" xfId="42" applyNumberFormat="1" applyFont="1" applyFill="1" applyBorder="1" applyAlignment="1" quotePrefix="1">
      <alignment horizontal="right"/>
    </xf>
    <xf numFmtId="173" fontId="21" fillId="24" borderId="10" xfId="42" applyNumberFormat="1" applyFont="1" applyFill="1" applyBorder="1" applyAlignment="1" quotePrefix="1">
      <alignment horizontal="center"/>
    </xf>
    <xf numFmtId="173" fontId="21" fillId="0" borderId="10" xfId="42" applyNumberFormat="1" applyFont="1" applyBorder="1" applyAlignment="1">
      <alignment horizontal="right"/>
    </xf>
    <xf numFmtId="173" fontId="20" fillId="24" borderId="10" xfId="42" applyNumberFormat="1" applyFont="1" applyFill="1" applyBorder="1" applyAlignment="1">
      <alignment/>
    </xf>
    <xf numFmtId="177" fontId="21" fillId="0" borderId="10" xfId="42" applyNumberFormat="1" applyFont="1" applyBorder="1" applyAlignment="1">
      <alignment/>
    </xf>
    <xf numFmtId="177" fontId="21" fillId="0" borderId="10" xfId="42" applyNumberFormat="1" applyFont="1" applyFill="1" applyBorder="1" applyAlignment="1">
      <alignment horizontal="right"/>
    </xf>
    <xf numFmtId="177" fontId="21" fillId="0" borderId="10" xfId="42" applyNumberFormat="1" applyFont="1" applyBorder="1" applyAlignment="1">
      <alignment horizontal="right"/>
    </xf>
    <xf numFmtId="177" fontId="20" fillId="0" borderId="10" xfId="42" applyNumberFormat="1" applyFont="1" applyBorder="1" applyAlignment="1">
      <alignment/>
    </xf>
    <xf numFmtId="177" fontId="20" fillId="0" borderId="10" xfId="42" applyNumberFormat="1" applyFont="1" applyFill="1" applyBorder="1" applyAlignment="1">
      <alignment horizontal="right"/>
    </xf>
    <xf numFmtId="177" fontId="20" fillId="0" borderId="10" xfId="42" applyNumberFormat="1" applyFont="1" applyBorder="1" applyAlignment="1">
      <alignment horizontal="right"/>
    </xf>
    <xf numFmtId="173" fontId="23" fillId="0" borderId="10" xfId="42" applyNumberFormat="1" applyFont="1" applyBorder="1" applyAlignment="1">
      <alignment/>
    </xf>
    <xf numFmtId="177" fontId="23" fillId="0" borderId="10" xfId="42" applyNumberFormat="1" applyFont="1" applyBorder="1" applyAlignment="1">
      <alignment/>
    </xf>
    <xf numFmtId="177" fontId="23" fillId="0" borderId="10" xfId="42" applyNumberFormat="1" applyFont="1" applyBorder="1" applyAlignment="1">
      <alignment horizontal="right"/>
    </xf>
    <xf numFmtId="173" fontId="21" fillId="24" borderId="10" xfId="42" applyNumberFormat="1" applyFont="1" applyFill="1" applyBorder="1" applyAlignment="1">
      <alignment/>
    </xf>
    <xf numFmtId="177" fontId="21" fillId="24" borderId="10" xfId="42" applyNumberFormat="1" applyFont="1" applyFill="1" applyBorder="1" applyAlignment="1">
      <alignment/>
    </xf>
    <xf numFmtId="177" fontId="21" fillId="24" borderId="10" xfId="42" applyNumberFormat="1" applyFont="1" applyFill="1" applyBorder="1" applyAlignment="1">
      <alignment horizontal="right"/>
    </xf>
    <xf numFmtId="177" fontId="21" fillId="24" borderId="0" xfId="42" applyNumberFormat="1" applyFont="1" applyFill="1" applyAlignment="1">
      <alignment horizontal="right"/>
    </xf>
    <xf numFmtId="177" fontId="21" fillId="24" borderId="10" xfId="42" applyNumberFormat="1" applyFont="1" applyFill="1" applyBorder="1" applyAlignment="1" applyProtection="1">
      <alignment horizontal="right"/>
      <protection/>
    </xf>
    <xf numFmtId="173" fontId="24" fillId="0" borderId="10" xfId="42" applyNumberFormat="1" applyFont="1" applyBorder="1" applyAlignment="1">
      <alignment/>
    </xf>
    <xf numFmtId="177" fontId="20" fillId="24" borderId="10" xfId="42" applyNumberFormat="1" applyFont="1" applyFill="1" applyBorder="1" applyAlignment="1">
      <alignment/>
    </xf>
    <xf numFmtId="177" fontId="20" fillId="24" borderId="10" xfId="42" applyNumberFormat="1" applyFont="1" applyFill="1" applyBorder="1" applyAlignment="1">
      <alignment horizontal="right"/>
    </xf>
    <xf numFmtId="177" fontId="21" fillId="24" borderId="12" xfId="42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P83"/>
  <sheetViews>
    <sheetView showGridLines="0" tabSelected="1" view="pageBreakPreview" zoomScaleNormal="70" zoomScaleSheetLayoutView="100" zoomScalePageLayoutView="0" workbookViewId="0" topLeftCell="A1">
      <selection activeCell="A11" sqref="A11"/>
    </sheetView>
  </sheetViews>
  <sheetFormatPr defaultColWidth="14.77734375" defaultRowHeight="18.75"/>
  <cols>
    <col min="1" max="1" width="37.6640625" style="5" customWidth="1"/>
    <col min="2" max="10" width="9.77734375" style="5" customWidth="1"/>
    <col min="11" max="11" width="9.6640625" style="5" customWidth="1"/>
    <col min="12" max="12" width="9.6640625" style="5" hidden="1" customWidth="1"/>
    <col min="13" max="13" width="9.6640625" style="5" customWidth="1"/>
    <col min="14" max="14" width="9.6640625" style="5" hidden="1" customWidth="1"/>
    <col min="15" max="15" width="9.6640625" style="5" customWidth="1"/>
    <col min="16" max="16" width="9.6640625" style="5" hidden="1" customWidth="1"/>
    <col min="17" max="16384" width="14.77734375" style="5" customWidth="1"/>
  </cols>
  <sheetData>
    <row r="1" s="1" customFormat="1" ht="15.75"/>
    <row r="2" s="1" customFormat="1" ht="15.75"/>
    <row r="3" spans="1:16" s="1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4" customFormat="1" ht="15.75">
      <c r="A4" s="3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7" customFormat="1" ht="15.75">
      <c r="A7" s="6" t="s">
        <v>44</v>
      </c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52</v>
      </c>
      <c r="M7" s="6"/>
      <c r="N7" s="6" t="s">
        <v>52</v>
      </c>
      <c r="O7" s="6"/>
      <c r="P7" s="6"/>
    </row>
    <row r="8" spans="1:16" s="12" customFormat="1" ht="15.75">
      <c r="A8" s="8"/>
      <c r="B8" s="9" t="s">
        <v>59</v>
      </c>
      <c r="C8" s="9" t="s">
        <v>60</v>
      </c>
      <c r="D8" s="9" t="s">
        <v>61</v>
      </c>
      <c r="E8" s="9" t="s">
        <v>58</v>
      </c>
      <c r="F8" s="9" t="s">
        <v>57</v>
      </c>
      <c r="G8" s="9" t="s">
        <v>56</v>
      </c>
      <c r="H8" s="9" t="s">
        <v>54</v>
      </c>
      <c r="I8" s="9" t="s">
        <v>55</v>
      </c>
      <c r="J8" s="9" t="s">
        <v>53</v>
      </c>
      <c r="K8" s="9" t="s">
        <v>49</v>
      </c>
      <c r="L8" s="10" t="s">
        <v>47</v>
      </c>
      <c r="M8" s="10" t="s">
        <v>47</v>
      </c>
      <c r="N8" s="11" t="s">
        <v>48</v>
      </c>
      <c r="O8" s="9" t="s">
        <v>48</v>
      </c>
      <c r="P8" s="11"/>
    </row>
    <row r="9" spans="1:16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.75">
      <c r="A10" s="3" t="s">
        <v>29</v>
      </c>
      <c r="B10" s="14">
        <v>2492</v>
      </c>
      <c r="C10" s="14">
        <v>2520</v>
      </c>
      <c r="D10" s="14">
        <v>2566</v>
      </c>
      <c r="E10" s="14">
        <v>3080</v>
      </c>
      <c r="F10" s="14">
        <v>3012</v>
      </c>
      <c r="G10" s="14">
        <v>3124</v>
      </c>
      <c r="H10" s="14">
        <v>2534</v>
      </c>
      <c r="I10" s="14">
        <v>2635</v>
      </c>
      <c r="J10" s="14">
        <v>2769</v>
      </c>
      <c r="K10" s="15">
        <v>2825</v>
      </c>
      <c r="L10" s="16">
        <f>SUM(L11,L12,L13,L19,L20,L21)</f>
        <v>7175</v>
      </c>
      <c r="M10" s="15">
        <v>4334</v>
      </c>
      <c r="N10" s="16">
        <f>SUM(N11,N12,N13,N19,N20,N21)</f>
        <v>2841</v>
      </c>
      <c r="O10" s="15">
        <v>2841</v>
      </c>
      <c r="P10" s="16"/>
    </row>
    <row r="11" spans="1:16" ht="15.75">
      <c r="A11" s="5" t="s">
        <v>0</v>
      </c>
      <c r="B11" s="17">
        <v>916</v>
      </c>
      <c r="C11" s="17">
        <v>1032</v>
      </c>
      <c r="D11" s="17">
        <v>1021</v>
      </c>
      <c r="E11" s="17">
        <v>1264</v>
      </c>
      <c r="F11" s="17">
        <v>1000</v>
      </c>
      <c r="G11" s="17">
        <v>1331</v>
      </c>
      <c r="H11" s="17">
        <v>1129</v>
      </c>
      <c r="I11" s="17">
        <v>999</v>
      </c>
      <c r="J11" s="17">
        <v>1287</v>
      </c>
      <c r="K11" s="18">
        <v>1332</v>
      </c>
      <c r="L11" s="19">
        <f>M11+N11</f>
        <v>3362</v>
      </c>
      <c r="M11" s="15">
        <v>2036</v>
      </c>
      <c r="N11" s="19">
        <f>+O11</f>
        <v>1326</v>
      </c>
      <c r="O11" s="18">
        <v>1326</v>
      </c>
      <c r="P11" s="19"/>
    </row>
    <row r="12" spans="1:16" ht="15.75">
      <c r="A12" s="5" t="s">
        <v>45</v>
      </c>
      <c r="B12" s="17">
        <v>55</v>
      </c>
      <c r="C12" s="17">
        <v>15</v>
      </c>
      <c r="D12" s="17">
        <v>19</v>
      </c>
      <c r="E12" s="17">
        <v>23</v>
      </c>
      <c r="F12" s="17">
        <v>25</v>
      </c>
      <c r="G12" s="17">
        <v>19</v>
      </c>
      <c r="H12" s="17">
        <v>23</v>
      </c>
      <c r="I12" s="17">
        <v>23</v>
      </c>
      <c r="J12" s="17">
        <v>42</v>
      </c>
      <c r="K12" s="18">
        <v>87</v>
      </c>
      <c r="L12" s="19">
        <f>M12+N12</f>
        <v>138</v>
      </c>
      <c r="M12" s="15">
        <v>64</v>
      </c>
      <c r="N12" s="19">
        <f>+O12</f>
        <v>74</v>
      </c>
      <c r="O12" s="18">
        <v>74</v>
      </c>
      <c r="P12" s="19"/>
    </row>
    <row r="13" spans="1:16" s="3" customFormat="1" ht="15.75">
      <c r="A13" s="3" t="s">
        <v>15</v>
      </c>
      <c r="B13" s="14">
        <v>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5">
        <v>0</v>
      </c>
      <c r="L13" s="16">
        <f>SUM(L14:L18)</f>
        <v>0</v>
      </c>
      <c r="M13" s="15">
        <v>0</v>
      </c>
      <c r="N13" s="16">
        <f>SUM(N14:N18)</f>
        <v>0</v>
      </c>
      <c r="O13" s="15">
        <v>0</v>
      </c>
      <c r="P13" s="16"/>
    </row>
    <row r="14" spans="1:16" ht="15.75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18">
        <v>0</v>
      </c>
      <c r="L14" s="19">
        <f aca="true" t="shared" si="0" ref="L14:L21">M14+N14</f>
        <v>0</v>
      </c>
      <c r="M14" s="15">
        <v>0</v>
      </c>
      <c r="N14" s="22">
        <f aca="true" t="shared" si="1" ref="N14:N21">+O14</f>
        <v>0</v>
      </c>
      <c r="O14" s="18">
        <v>0</v>
      </c>
      <c r="P14" s="19"/>
    </row>
    <row r="15" spans="1:16" ht="15.75">
      <c r="A15" s="20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8">
        <v>0</v>
      </c>
      <c r="L15" s="19">
        <f t="shared" si="0"/>
        <v>0</v>
      </c>
      <c r="M15" s="15">
        <v>0</v>
      </c>
      <c r="N15" s="22">
        <f t="shared" si="1"/>
        <v>0</v>
      </c>
      <c r="O15" s="18">
        <v>0</v>
      </c>
      <c r="P15" s="19"/>
    </row>
    <row r="16" spans="1:16" ht="15.75">
      <c r="A16" s="20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8">
        <v>0</v>
      </c>
      <c r="L16" s="19">
        <f t="shared" si="0"/>
        <v>0</v>
      </c>
      <c r="M16" s="15">
        <v>0</v>
      </c>
      <c r="N16" s="22">
        <f t="shared" si="1"/>
        <v>0</v>
      </c>
      <c r="O16" s="18">
        <v>0</v>
      </c>
      <c r="P16" s="19"/>
    </row>
    <row r="17" spans="1:16" ht="15.75">
      <c r="A17" s="20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8">
        <v>0</v>
      </c>
      <c r="L17" s="19">
        <f t="shared" si="0"/>
        <v>0</v>
      </c>
      <c r="M17" s="15">
        <v>0</v>
      </c>
      <c r="N17" s="22">
        <f t="shared" si="1"/>
        <v>0</v>
      </c>
      <c r="O17" s="18">
        <v>0</v>
      </c>
      <c r="P17" s="19"/>
    </row>
    <row r="18" spans="1:16" ht="15.75">
      <c r="A18" s="20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8">
        <v>0</v>
      </c>
      <c r="L18" s="19">
        <f t="shared" si="0"/>
        <v>0</v>
      </c>
      <c r="M18" s="15">
        <v>0</v>
      </c>
      <c r="N18" s="22">
        <f t="shared" si="1"/>
        <v>0</v>
      </c>
      <c r="O18" s="18">
        <v>0</v>
      </c>
      <c r="P18" s="19"/>
    </row>
    <row r="19" spans="1:16" ht="15.75">
      <c r="A19" s="5" t="s">
        <v>21</v>
      </c>
      <c r="B19" s="17">
        <v>1417</v>
      </c>
      <c r="C19" s="17">
        <v>1387</v>
      </c>
      <c r="D19" s="17">
        <v>1494</v>
      </c>
      <c r="E19" s="17">
        <v>1756</v>
      </c>
      <c r="F19" s="17">
        <v>1947</v>
      </c>
      <c r="G19" s="17">
        <v>1754</v>
      </c>
      <c r="H19" s="17">
        <v>1339</v>
      </c>
      <c r="I19" s="17">
        <v>1575</v>
      </c>
      <c r="J19" s="17">
        <v>1427</v>
      </c>
      <c r="K19" s="15">
        <v>1406</v>
      </c>
      <c r="L19" s="16">
        <f t="shared" si="0"/>
        <v>3666</v>
      </c>
      <c r="M19" s="15">
        <v>2225</v>
      </c>
      <c r="N19" s="16">
        <f t="shared" si="1"/>
        <v>1441</v>
      </c>
      <c r="O19" s="15">
        <v>1441</v>
      </c>
      <c r="P19" s="16"/>
    </row>
    <row r="20" spans="1:16" ht="15.75">
      <c r="A20" s="5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9">
        <f t="shared" si="0"/>
        <v>0</v>
      </c>
      <c r="M20" s="15">
        <v>0</v>
      </c>
      <c r="N20" s="19">
        <f t="shared" si="1"/>
        <v>0</v>
      </c>
      <c r="O20" s="18">
        <v>0</v>
      </c>
      <c r="P20" s="19"/>
    </row>
    <row r="21" spans="1:16" ht="15.75">
      <c r="A21" s="5" t="s">
        <v>1</v>
      </c>
      <c r="B21" s="17">
        <v>97</v>
      </c>
      <c r="C21" s="17">
        <v>86</v>
      </c>
      <c r="D21" s="17">
        <v>32</v>
      </c>
      <c r="E21" s="17">
        <v>37</v>
      </c>
      <c r="F21" s="17">
        <v>40</v>
      </c>
      <c r="G21" s="17">
        <v>20</v>
      </c>
      <c r="H21" s="17">
        <v>43</v>
      </c>
      <c r="I21" s="17">
        <v>37</v>
      </c>
      <c r="J21" s="17">
        <v>13</v>
      </c>
      <c r="K21" s="18">
        <v>0</v>
      </c>
      <c r="L21" s="19">
        <f t="shared" si="0"/>
        <v>9</v>
      </c>
      <c r="M21" s="15">
        <v>9</v>
      </c>
      <c r="N21" s="19">
        <f t="shared" si="1"/>
        <v>0</v>
      </c>
      <c r="O21" s="18">
        <v>0</v>
      </c>
      <c r="P21" s="19"/>
    </row>
    <row r="22" spans="1:16" ht="15.75">
      <c r="A22" s="23" t="s">
        <v>28</v>
      </c>
      <c r="B22" s="24">
        <v>982</v>
      </c>
      <c r="C22" s="24">
        <v>838</v>
      </c>
      <c r="D22" s="24">
        <v>1040</v>
      </c>
      <c r="E22" s="24">
        <v>979</v>
      </c>
      <c r="F22" s="24">
        <v>1030</v>
      </c>
      <c r="G22" s="24">
        <v>940</v>
      </c>
      <c r="H22" s="24">
        <v>936</v>
      </c>
      <c r="I22" s="24">
        <v>915</v>
      </c>
      <c r="J22" s="24">
        <v>900</v>
      </c>
      <c r="K22" s="25">
        <v>1130</v>
      </c>
      <c r="L22" s="25">
        <f>SUM(L23,L27,L30,L31)</f>
        <v>2544</v>
      </c>
      <c r="M22" s="25">
        <v>1233</v>
      </c>
      <c r="N22" s="25">
        <f>SUM(N23,N27,N30,N31)</f>
        <v>1311</v>
      </c>
      <c r="O22" s="25">
        <v>1311</v>
      </c>
      <c r="P22" s="25"/>
    </row>
    <row r="23" spans="1:16" ht="15.75">
      <c r="A23" s="23" t="s">
        <v>2</v>
      </c>
      <c r="B23" s="24">
        <v>300</v>
      </c>
      <c r="C23" s="24">
        <v>302</v>
      </c>
      <c r="D23" s="24">
        <v>299</v>
      </c>
      <c r="E23" s="24">
        <v>329</v>
      </c>
      <c r="F23" s="24">
        <v>323</v>
      </c>
      <c r="G23" s="24">
        <v>297</v>
      </c>
      <c r="H23" s="24">
        <v>360</v>
      </c>
      <c r="I23" s="24">
        <v>332</v>
      </c>
      <c r="J23" s="24">
        <v>357</v>
      </c>
      <c r="K23" s="25">
        <v>565</v>
      </c>
      <c r="L23" s="25">
        <f>SUM(L24:L26)</f>
        <v>1067</v>
      </c>
      <c r="M23" s="25">
        <v>564</v>
      </c>
      <c r="N23" s="26">
        <f>SUM(N24:N26)</f>
        <v>503</v>
      </c>
      <c r="O23" s="25">
        <v>503</v>
      </c>
      <c r="P23" s="25"/>
    </row>
    <row r="24" spans="1:16" ht="15.75">
      <c r="A24" s="20" t="s">
        <v>23</v>
      </c>
      <c r="B24" s="21">
        <v>300</v>
      </c>
      <c r="C24" s="21">
        <v>302</v>
      </c>
      <c r="D24" s="21">
        <v>299</v>
      </c>
      <c r="E24" s="21">
        <v>299</v>
      </c>
      <c r="F24" s="21">
        <v>305</v>
      </c>
      <c r="G24" s="21">
        <v>297</v>
      </c>
      <c r="H24" s="21">
        <v>0</v>
      </c>
      <c r="I24" s="21">
        <v>49</v>
      </c>
      <c r="J24" s="21">
        <v>357</v>
      </c>
      <c r="K24" s="18">
        <v>565</v>
      </c>
      <c r="L24" s="19">
        <f>M24+N24</f>
        <v>1010</v>
      </c>
      <c r="M24" s="15">
        <v>507</v>
      </c>
      <c r="N24" s="22">
        <f>+O24</f>
        <v>503</v>
      </c>
      <c r="O24" s="18">
        <v>503</v>
      </c>
      <c r="P24" s="19"/>
    </row>
    <row r="25" spans="1:16" ht="15.75">
      <c r="A25" s="20" t="s">
        <v>24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8">
        <v>0</v>
      </c>
      <c r="L25" s="19">
        <f>M25+N25</f>
        <v>0</v>
      </c>
      <c r="M25" s="15">
        <v>0</v>
      </c>
      <c r="N25" s="22">
        <f>+O25</f>
        <v>0</v>
      </c>
      <c r="O25" s="18">
        <v>0</v>
      </c>
      <c r="P25" s="19"/>
    </row>
    <row r="26" spans="1:16" ht="15.75">
      <c r="A26" s="20" t="s">
        <v>25</v>
      </c>
      <c r="B26" s="21">
        <v>0</v>
      </c>
      <c r="C26" s="21">
        <v>0</v>
      </c>
      <c r="D26" s="21">
        <v>0</v>
      </c>
      <c r="E26" s="21">
        <v>30</v>
      </c>
      <c r="F26" s="21">
        <v>18</v>
      </c>
      <c r="G26" s="21">
        <v>0</v>
      </c>
      <c r="H26" s="21">
        <v>40</v>
      </c>
      <c r="I26" s="21">
        <v>332</v>
      </c>
      <c r="J26" s="21">
        <v>0</v>
      </c>
      <c r="K26" s="18">
        <v>0</v>
      </c>
      <c r="L26" s="19">
        <f>M26+N26</f>
        <v>57</v>
      </c>
      <c r="M26" s="15">
        <v>57</v>
      </c>
      <c r="N26" s="22">
        <f>+O26</f>
        <v>0</v>
      </c>
      <c r="O26" s="18">
        <v>0</v>
      </c>
      <c r="P26" s="19"/>
    </row>
    <row r="27" spans="1:16" s="3" customFormat="1" ht="15.75">
      <c r="A27" s="3" t="s">
        <v>3</v>
      </c>
      <c r="B27" s="14">
        <v>526</v>
      </c>
      <c r="C27" s="14">
        <v>363</v>
      </c>
      <c r="D27" s="14">
        <v>600</v>
      </c>
      <c r="E27" s="14">
        <v>514</v>
      </c>
      <c r="F27" s="14">
        <v>552</v>
      </c>
      <c r="G27" s="14">
        <v>477</v>
      </c>
      <c r="H27" s="14">
        <v>446</v>
      </c>
      <c r="I27" s="14">
        <v>487</v>
      </c>
      <c r="J27" s="14">
        <v>411</v>
      </c>
      <c r="K27" s="15">
        <v>504</v>
      </c>
      <c r="L27" s="16">
        <f>SUM(L28:L29)</f>
        <v>1207</v>
      </c>
      <c r="M27" s="15">
        <v>571</v>
      </c>
      <c r="N27" s="16">
        <f>SUM(N28:N29)</f>
        <v>636</v>
      </c>
      <c r="O27" s="15">
        <v>636</v>
      </c>
      <c r="P27" s="16"/>
    </row>
    <row r="28" spans="1:16" ht="15.75">
      <c r="A28" s="20" t="s">
        <v>26</v>
      </c>
      <c r="B28" s="21">
        <v>339</v>
      </c>
      <c r="C28" s="21">
        <v>265</v>
      </c>
      <c r="D28" s="21">
        <v>365</v>
      </c>
      <c r="E28" s="21">
        <v>390</v>
      </c>
      <c r="F28" s="21">
        <v>428</v>
      </c>
      <c r="G28" s="21">
        <v>257</v>
      </c>
      <c r="H28" s="21">
        <v>350</v>
      </c>
      <c r="I28" s="21">
        <v>384</v>
      </c>
      <c r="J28" s="21">
        <v>369</v>
      </c>
      <c r="K28" s="18">
        <v>504</v>
      </c>
      <c r="L28" s="19">
        <f>M28+N28</f>
        <v>1078</v>
      </c>
      <c r="M28" s="15">
        <v>536</v>
      </c>
      <c r="N28" s="22">
        <f>+O28</f>
        <v>542</v>
      </c>
      <c r="O28" s="18">
        <v>542</v>
      </c>
      <c r="P28" s="19"/>
    </row>
    <row r="29" spans="1:16" ht="15.75">
      <c r="A29" s="20" t="s">
        <v>2</v>
      </c>
      <c r="B29" s="21">
        <v>187</v>
      </c>
      <c r="C29" s="21">
        <v>98</v>
      </c>
      <c r="D29" s="21">
        <v>235</v>
      </c>
      <c r="E29" s="21">
        <v>124</v>
      </c>
      <c r="F29" s="21">
        <v>124</v>
      </c>
      <c r="G29" s="21">
        <v>220</v>
      </c>
      <c r="H29" s="21">
        <v>96</v>
      </c>
      <c r="I29" s="21">
        <v>96</v>
      </c>
      <c r="J29" s="21">
        <v>42</v>
      </c>
      <c r="K29" s="18">
        <v>0</v>
      </c>
      <c r="L29" s="19">
        <f>M29+N29</f>
        <v>129</v>
      </c>
      <c r="M29" s="15">
        <v>35</v>
      </c>
      <c r="N29" s="19">
        <f>+O29</f>
        <v>94</v>
      </c>
      <c r="O29" s="18">
        <v>94</v>
      </c>
      <c r="P29" s="19"/>
    </row>
    <row r="30" spans="1:16" ht="15.75">
      <c r="A30" s="5" t="s">
        <v>27</v>
      </c>
      <c r="B30" s="17">
        <v>25</v>
      </c>
      <c r="C30" s="17">
        <v>29</v>
      </c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53</v>
      </c>
      <c r="K30" s="18">
        <v>3</v>
      </c>
      <c r="L30" s="19">
        <f>M30+N30</f>
        <v>6</v>
      </c>
      <c r="M30" s="15">
        <v>3</v>
      </c>
      <c r="N30" s="19">
        <f>+O30</f>
        <v>3</v>
      </c>
      <c r="O30" s="18">
        <v>3</v>
      </c>
      <c r="P30" s="19"/>
    </row>
    <row r="31" spans="1:16" ht="15.75">
      <c r="A31" s="5" t="s">
        <v>1</v>
      </c>
      <c r="B31" s="17">
        <v>131</v>
      </c>
      <c r="C31" s="17">
        <v>144</v>
      </c>
      <c r="D31" s="17">
        <v>138</v>
      </c>
      <c r="E31" s="17">
        <v>133</v>
      </c>
      <c r="F31" s="17">
        <v>152</v>
      </c>
      <c r="G31" s="17">
        <v>163</v>
      </c>
      <c r="H31" s="17">
        <v>127</v>
      </c>
      <c r="I31" s="17">
        <v>93</v>
      </c>
      <c r="J31" s="17">
        <v>79</v>
      </c>
      <c r="K31" s="18">
        <v>58</v>
      </c>
      <c r="L31" s="19">
        <f>M31+N31</f>
        <v>264</v>
      </c>
      <c r="M31" s="15">
        <v>95</v>
      </c>
      <c r="N31" s="19">
        <f>+O31</f>
        <v>169</v>
      </c>
      <c r="O31" s="18">
        <v>169</v>
      </c>
      <c r="P31" s="19"/>
    </row>
    <row r="32" spans="1:16" ht="15.75">
      <c r="A32" s="23" t="s">
        <v>30</v>
      </c>
      <c r="B32" s="24">
        <v>1510</v>
      </c>
      <c r="C32" s="24">
        <v>1682</v>
      </c>
      <c r="D32" s="24">
        <v>1526</v>
      </c>
      <c r="E32" s="24">
        <v>2101</v>
      </c>
      <c r="F32" s="24">
        <v>1982</v>
      </c>
      <c r="G32" s="24">
        <v>2184</v>
      </c>
      <c r="H32" s="24">
        <v>1598</v>
      </c>
      <c r="I32" s="24">
        <v>1720</v>
      </c>
      <c r="J32" s="24">
        <v>1869</v>
      </c>
      <c r="K32" s="25">
        <v>1695</v>
      </c>
      <c r="L32" s="27">
        <f>L10-L22</f>
        <v>4631</v>
      </c>
      <c r="M32" s="25">
        <v>3101</v>
      </c>
      <c r="N32" s="27">
        <f>N10-N22</f>
        <v>1530</v>
      </c>
      <c r="O32" s="25">
        <v>1530</v>
      </c>
      <c r="P32" s="27"/>
    </row>
    <row r="33" spans="1:16" s="3" customFormat="1" ht="15.75">
      <c r="A33" s="23" t="s">
        <v>37</v>
      </c>
      <c r="B33" s="24">
        <v>3</v>
      </c>
      <c r="C33" s="24">
        <v>-10</v>
      </c>
      <c r="D33" s="24">
        <v>-1606</v>
      </c>
      <c r="E33" s="24">
        <v>269</v>
      </c>
      <c r="F33" s="24">
        <v>9</v>
      </c>
      <c r="G33" s="24">
        <v>-2</v>
      </c>
      <c r="H33" s="24">
        <v>677</v>
      </c>
      <c r="I33" s="24">
        <v>6158</v>
      </c>
      <c r="J33" s="24">
        <v>203</v>
      </c>
      <c r="K33" s="25">
        <v>23617</v>
      </c>
      <c r="L33" s="25">
        <f>SUM(L34:L35)</f>
        <v>1372</v>
      </c>
      <c r="M33" s="25">
        <v>1191</v>
      </c>
      <c r="N33" s="25">
        <f>SUM(N34:N35)</f>
        <v>181</v>
      </c>
      <c r="O33" s="25">
        <v>181</v>
      </c>
      <c r="P33" s="25"/>
    </row>
    <row r="34" spans="1:16" s="20" customFormat="1" ht="15.75">
      <c r="A34" s="20" t="s">
        <v>36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8">
        <v>-11</v>
      </c>
      <c r="L34" s="22">
        <f>M34+N34</f>
        <v>1385</v>
      </c>
      <c r="M34" s="15">
        <v>1196</v>
      </c>
      <c r="N34" s="22">
        <f>+O34</f>
        <v>189</v>
      </c>
      <c r="O34" s="18">
        <v>189</v>
      </c>
      <c r="P34" s="22"/>
    </row>
    <row r="35" spans="1:16" s="20" customFormat="1" ht="15.75">
      <c r="A35" s="20" t="s">
        <v>35</v>
      </c>
      <c r="B35" s="21">
        <v>3</v>
      </c>
      <c r="C35" s="21">
        <v>-10</v>
      </c>
      <c r="D35" s="21">
        <v>-1606</v>
      </c>
      <c r="E35" s="21">
        <v>269</v>
      </c>
      <c r="F35" s="21">
        <v>9</v>
      </c>
      <c r="G35" s="21">
        <v>-2</v>
      </c>
      <c r="H35" s="21">
        <v>677</v>
      </c>
      <c r="I35" s="21">
        <v>6158</v>
      </c>
      <c r="J35" s="21">
        <v>203</v>
      </c>
      <c r="K35" s="18">
        <v>23628</v>
      </c>
      <c r="L35" s="22">
        <f>M35+N35</f>
        <v>-13</v>
      </c>
      <c r="M35" s="15">
        <v>-5</v>
      </c>
      <c r="N35" s="22">
        <f>+O35</f>
        <v>-8</v>
      </c>
      <c r="O35" s="18">
        <v>-8</v>
      </c>
      <c r="P35" s="22"/>
    </row>
    <row r="36" spans="1:16" s="28" customFormat="1" ht="15.75">
      <c r="A36" s="23" t="s">
        <v>42</v>
      </c>
      <c r="B36" s="24">
        <v>1507</v>
      </c>
      <c r="C36" s="24">
        <v>1692</v>
      </c>
      <c r="D36" s="24">
        <v>3132</v>
      </c>
      <c r="E36" s="24">
        <v>1832</v>
      </c>
      <c r="F36" s="24">
        <v>1973</v>
      </c>
      <c r="G36" s="24">
        <v>2186</v>
      </c>
      <c r="H36" s="24">
        <v>921</v>
      </c>
      <c r="I36" s="24">
        <v>-4438</v>
      </c>
      <c r="J36" s="24">
        <v>1666</v>
      </c>
      <c r="K36" s="25">
        <v>-21922</v>
      </c>
      <c r="L36" s="25">
        <f>L32-L33</f>
        <v>3259</v>
      </c>
      <c r="M36" s="25">
        <v>1910</v>
      </c>
      <c r="N36" s="25">
        <f>N32-N33</f>
        <v>1349</v>
      </c>
      <c r="O36" s="25">
        <v>1349</v>
      </c>
      <c r="P36" s="25"/>
    </row>
    <row r="37" spans="1:16" ht="15.75">
      <c r="A37" s="23" t="s">
        <v>31</v>
      </c>
      <c r="B37" s="24">
        <v>265</v>
      </c>
      <c r="C37" s="24">
        <v>8736</v>
      </c>
      <c r="D37" s="24">
        <v>978</v>
      </c>
      <c r="E37" s="24">
        <v>-453</v>
      </c>
      <c r="F37" s="24">
        <v>341</v>
      </c>
      <c r="G37" s="24">
        <v>449</v>
      </c>
      <c r="H37" s="24">
        <v>864</v>
      </c>
      <c r="I37" s="24">
        <v>-83</v>
      </c>
      <c r="J37" s="24">
        <v>1291</v>
      </c>
      <c r="K37" s="25">
        <v>15531</v>
      </c>
      <c r="L37" s="25">
        <f>SUM(L38,L39,L43,L44)</f>
        <v>754</v>
      </c>
      <c r="M37" s="25">
        <f>SUM(M38,M39,M43,M44)</f>
        <v>392</v>
      </c>
      <c r="N37" s="25">
        <f>SUM(N38,N39,N43,N44)</f>
        <v>362</v>
      </c>
      <c r="O37" s="25">
        <v>362</v>
      </c>
      <c r="P37" s="25"/>
    </row>
    <row r="38" spans="1:16" ht="15.75">
      <c r="A38" s="5" t="s">
        <v>12</v>
      </c>
      <c r="B38" s="17">
        <v>230</v>
      </c>
      <c r="C38" s="17">
        <v>41</v>
      </c>
      <c r="D38" s="17">
        <v>320</v>
      </c>
      <c r="E38" s="17">
        <v>79</v>
      </c>
      <c r="F38" s="17">
        <v>152</v>
      </c>
      <c r="G38" s="17">
        <v>103</v>
      </c>
      <c r="H38" s="17">
        <v>92</v>
      </c>
      <c r="I38" s="17">
        <v>89</v>
      </c>
      <c r="J38" s="17">
        <v>102</v>
      </c>
      <c r="K38" s="18">
        <v>87</v>
      </c>
      <c r="L38" s="19">
        <f>M38+N38</f>
        <v>272</v>
      </c>
      <c r="M38" s="15">
        <v>106</v>
      </c>
      <c r="N38" s="19">
        <f>+O38</f>
        <v>166</v>
      </c>
      <c r="O38" s="18">
        <v>166</v>
      </c>
      <c r="P38" s="19"/>
    </row>
    <row r="39" spans="1:16" s="3" customFormat="1" ht="15.75">
      <c r="A39" s="3" t="s">
        <v>32</v>
      </c>
      <c r="B39" s="14">
        <v>-733</v>
      </c>
      <c r="C39" s="14">
        <v>73</v>
      </c>
      <c r="D39" s="14">
        <v>240</v>
      </c>
      <c r="E39" s="14">
        <v>-612</v>
      </c>
      <c r="F39" s="14">
        <v>-96</v>
      </c>
      <c r="G39" s="14">
        <v>-256</v>
      </c>
      <c r="H39" s="14">
        <v>296</v>
      </c>
      <c r="I39" s="14">
        <v>-548</v>
      </c>
      <c r="J39" s="14">
        <v>408</v>
      </c>
      <c r="K39" s="15">
        <v>450</v>
      </c>
      <c r="L39" s="16">
        <f>SUM(L40:L42)</f>
        <v>-9</v>
      </c>
      <c r="M39" s="15">
        <v>40</v>
      </c>
      <c r="N39" s="16">
        <f>SUM(N40:N42)</f>
        <v>-49</v>
      </c>
      <c r="O39" s="15">
        <v>-161</v>
      </c>
      <c r="P39" s="16"/>
    </row>
    <row r="40" spans="1:16" s="20" customFormat="1" ht="15.75">
      <c r="A40" s="20" t="s">
        <v>33</v>
      </c>
      <c r="B40" s="21">
        <v>0</v>
      </c>
      <c r="C40" s="21">
        <v>0</v>
      </c>
      <c r="D40" s="21">
        <v>0</v>
      </c>
      <c r="E40" s="21">
        <v>0</v>
      </c>
      <c r="F40" s="21">
        <v>5</v>
      </c>
      <c r="G40" s="21">
        <v>0</v>
      </c>
      <c r="H40" s="21">
        <v>0</v>
      </c>
      <c r="I40" s="21">
        <v>0</v>
      </c>
      <c r="J40" s="21">
        <v>0</v>
      </c>
      <c r="K40" s="18">
        <v>0</v>
      </c>
      <c r="L40" s="19">
        <f>M40+N40</f>
        <v>0</v>
      </c>
      <c r="M40" s="15">
        <v>0</v>
      </c>
      <c r="N40" s="19">
        <f>+O40</f>
        <v>0</v>
      </c>
      <c r="O40" s="18">
        <v>0</v>
      </c>
      <c r="P40" s="19"/>
    </row>
    <row r="41" spans="1:16" s="20" customFormat="1" ht="15.75">
      <c r="A41" s="20" t="s">
        <v>13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8">
        <v>0</v>
      </c>
      <c r="L41" s="19">
        <f>M41+N41</f>
        <v>112</v>
      </c>
      <c r="M41" s="15">
        <v>0</v>
      </c>
      <c r="N41" s="19">
        <f>+O41</f>
        <v>112</v>
      </c>
      <c r="O41" s="18">
        <v>112</v>
      </c>
      <c r="P41" s="19"/>
    </row>
    <row r="42" spans="1:16" s="20" customFormat="1" ht="15.75">
      <c r="A42" s="20" t="s">
        <v>14</v>
      </c>
      <c r="B42" s="21">
        <v>-733</v>
      </c>
      <c r="C42" s="21">
        <v>73</v>
      </c>
      <c r="D42" s="21">
        <v>199</v>
      </c>
      <c r="E42" s="21">
        <v>-612</v>
      </c>
      <c r="F42" s="21">
        <v>-101</v>
      </c>
      <c r="G42" s="21">
        <v>-256</v>
      </c>
      <c r="H42" s="21">
        <v>296</v>
      </c>
      <c r="I42" s="21">
        <v>-548</v>
      </c>
      <c r="J42" s="21">
        <v>408</v>
      </c>
      <c r="K42" s="18">
        <v>450</v>
      </c>
      <c r="L42" s="19">
        <f>M42+N42</f>
        <v>-121</v>
      </c>
      <c r="M42" s="15">
        <v>40</v>
      </c>
      <c r="N42" s="19">
        <f>+O42</f>
        <v>-161</v>
      </c>
      <c r="O42" s="18">
        <v>-161</v>
      </c>
      <c r="P42" s="19"/>
    </row>
    <row r="43" spans="1:16" ht="15.75">
      <c r="A43" s="5" t="s">
        <v>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v>0</v>
      </c>
      <c r="L43" s="19">
        <f>M43+N43</f>
        <v>0</v>
      </c>
      <c r="M43" s="15">
        <v>0</v>
      </c>
      <c r="N43" s="19">
        <f>+O43</f>
        <v>0</v>
      </c>
      <c r="O43" s="18">
        <v>0</v>
      </c>
      <c r="P43" s="19"/>
    </row>
    <row r="44" spans="1:16" ht="15.75">
      <c r="A44" s="5" t="s">
        <v>1</v>
      </c>
      <c r="B44" s="17">
        <v>768</v>
      </c>
      <c r="C44" s="17">
        <v>8622</v>
      </c>
      <c r="D44" s="17">
        <v>418</v>
      </c>
      <c r="E44" s="17">
        <v>80</v>
      </c>
      <c r="F44" s="17">
        <v>285</v>
      </c>
      <c r="G44" s="17">
        <v>602</v>
      </c>
      <c r="H44" s="17">
        <v>476</v>
      </c>
      <c r="I44" s="17">
        <v>376</v>
      </c>
      <c r="J44" s="17">
        <v>781</v>
      </c>
      <c r="K44" s="18">
        <v>14994</v>
      </c>
      <c r="L44" s="19">
        <f>M44+N44</f>
        <v>491</v>
      </c>
      <c r="M44" s="15">
        <v>246</v>
      </c>
      <c r="N44" s="19">
        <f>+O44</f>
        <v>245</v>
      </c>
      <c r="O44" s="18">
        <v>245</v>
      </c>
      <c r="P44" s="19"/>
    </row>
    <row r="45" spans="1:16" ht="15.75">
      <c r="A45" s="23" t="s">
        <v>34</v>
      </c>
      <c r="B45" s="24">
        <v>1772</v>
      </c>
      <c r="C45" s="24">
        <v>10428</v>
      </c>
      <c r="D45" s="24">
        <v>4110</v>
      </c>
      <c r="E45" s="24">
        <v>1379</v>
      </c>
      <c r="F45" s="24">
        <v>2314</v>
      </c>
      <c r="G45" s="24">
        <v>2635</v>
      </c>
      <c r="H45" s="24">
        <v>1785</v>
      </c>
      <c r="I45" s="24">
        <v>-4521</v>
      </c>
      <c r="J45" s="24">
        <v>2957</v>
      </c>
      <c r="K45" s="25">
        <v>-6391</v>
      </c>
      <c r="L45" s="27">
        <f>L36+L37</f>
        <v>4013</v>
      </c>
      <c r="M45" s="25">
        <v>2302</v>
      </c>
      <c r="N45" s="27">
        <f>N36+N37</f>
        <v>1711</v>
      </c>
      <c r="O45" s="25">
        <v>1711</v>
      </c>
      <c r="P45" s="27"/>
    </row>
    <row r="46" spans="1:16" ht="15.75">
      <c r="A46" s="23" t="s">
        <v>38</v>
      </c>
      <c r="B46" s="24">
        <v>2538</v>
      </c>
      <c r="C46" s="24">
        <v>2759</v>
      </c>
      <c r="D46" s="24">
        <v>2131</v>
      </c>
      <c r="E46" s="24">
        <v>2010</v>
      </c>
      <c r="F46" s="24">
        <v>2225</v>
      </c>
      <c r="G46" s="24">
        <v>2353</v>
      </c>
      <c r="H46" s="24">
        <v>2532</v>
      </c>
      <c r="I46" s="24">
        <v>2099</v>
      </c>
      <c r="J46" s="24">
        <v>2328</v>
      </c>
      <c r="K46" s="25">
        <v>2478</v>
      </c>
      <c r="L46" s="25">
        <f>SUM(L47:L55)</f>
        <v>4578.2</v>
      </c>
      <c r="M46" s="25">
        <v>1940.8</v>
      </c>
      <c r="N46" s="25">
        <f>SUM(N47:N55)</f>
        <v>2637.4</v>
      </c>
      <c r="O46" s="25">
        <v>2637.4</v>
      </c>
      <c r="P46" s="25"/>
    </row>
    <row r="47" spans="1:16" ht="15.75">
      <c r="A47" s="5" t="s">
        <v>5</v>
      </c>
      <c r="B47" s="17">
        <v>939</v>
      </c>
      <c r="C47" s="17">
        <v>801</v>
      </c>
      <c r="D47" s="17">
        <v>782</v>
      </c>
      <c r="E47" s="17">
        <v>755</v>
      </c>
      <c r="F47" s="17">
        <v>764</v>
      </c>
      <c r="G47" s="17">
        <v>781</v>
      </c>
      <c r="H47" s="17">
        <v>805</v>
      </c>
      <c r="I47" s="17">
        <v>796</v>
      </c>
      <c r="J47" s="17">
        <v>913</v>
      </c>
      <c r="K47" s="15">
        <v>802</v>
      </c>
      <c r="L47" s="16">
        <f aca="true" t="shared" si="2" ref="L47:L55">M47+N47</f>
        <v>1315</v>
      </c>
      <c r="M47" s="15">
        <v>507</v>
      </c>
      <c r="N47" s="19">
        <f aca="true" t="shared" si="3" ref="N47:N55">+O47</f>
        <v>808</v>
      </c>
      <c r="O47" s="18">
        <v>808</v>
      </c>
      <c r="P47" s="16"/>
    </row>
    <row r="48" spans="1:16" ht="15.75">
      <c r="A48" s="5" t="s">
        <v>6</v>
      </c>
      <c r="B48" s="17">
        <v>160</v>
      </c>
      <c r="C48" s="17">
        <v>168</v>
      </c>
      <c r="D48" s="17">
        <v>207</v>
      </c>
      <c r="E48" s="17">
        <v>191</v>
      </c>
      <c r="F48" s="17">
        <v>191</v>
      </c>
      <c r="G48" s="17">
        <v>180</v>
      </c>
      <c r="H48" s="17">
        <v>212</v>
      </c>
      <c r="I48" s="17">
        <v>199</v>
      </c>
      <c r="J48" s="17">
        <v>180</v>
      </c>
      <c r="K48" s="15">
        <v>196</v>
      </c>
      <c r="L48" s="16">
        <f t="shared" si="2"/>
        <v>355</v>
      </c>
      <c r="M48" s="15">
        <v>203</v>
      </c>
      <c r="N48" s="19">
        <f t="shared" si="3"/>
        <v>152</v>
      </c>
      <c r="O48" s="18">
        <v>152</v>
      </c>
      <c r="P48" s="16"/>
    </row>
    <row r="49" spans="1:16" ht="15.75">
      <c r="A49" s="5" t="s">
        <v>7</v>
      </c>
      <c r="B49" s="17">
        <v>19</v>
      </c>
      <c r="C49" s="17">
        <v>20</v>
      </c>
      <c r="D49" s="17">
        <v>5</v>
      </c>
      <c r="E49" s="17">
        <v>10</v>
      </c>
      <c r="F49" s="17">
        <v>9</v>
      </c>
      <c r="G49" s="17">
        <v>20</v>
      </c>
      <c r="H49" s="17">
        <v>12</v>
      </c>
      <c r="I49" s="17">
        <v>4</v>
      </c>
      <c r="J49" s="17">
        <v>31</v>
      </c>
      <c r="K49" s="15">
        <v>13</v>
      </c>
      <c r="L49" s="16">
        <f t="shared" si="2"/>
        <v>37</v>
      </c>
      <c r="M49" s="15">
        <v>26</v>
      </c>
      <c r="N49" s="19">
        <f t="shared" si="3"/>
        <v>11</v>
      </c>
      <c r="O49" s="18">
        <v>11</v>
      </c>
      <c r="P49" s="16"/>
    </row>
    <row r="50" spans="1:16" ht="15.75">
      <c r="A50" s="5" t="s">
        <v>8</v>
      </c>
      <c r="B50" s="17">
        <v>239</v>
      </c>
      <c r="C50" s="17">
        <v>444</v>
      </c>
      <c r="D50" s="17">
        <v>295</v>
      </c>
      <c r="E50" s="17">
        <v>279</v>
      </c>
      <c r="F50" s="17">
        <v>326</v>
      </c>
      <c r="G50" s="17">
        <v>526</v>
      </c>
      <c r="H50" s="17">
        <v>363</v>
      </c>
      <c r="I50" s="17">
        <v>256</v>
      </c>
      <c r="J50" s="17">
        <v>249</v>
      </c>
      <c r="K50" s="15">
        <v>452</v>
      </c>
      <c r="L50" s="16">
        <f t="shared" si="2"/>
        <v>668</v>
      </c>
      <c r="M50" s="15">
        <v>260</v>
      </c>
      <c r="N50" s="19">
        <f t="shared" si="3"/>
        <v>408</v>
      </c>
      <c r="O50" s="18">
        <v>408</v>
      </c>
      <c r="P50" s="16"/>
    </row>
    <row r="51" spans="1:16" ht="15.75">
      <c r="A51" s="5" t="s">
        <v>9</v>
      </c>
      <c r="B51" s="17">
        <v>42</v>
      </c>
      <c r="C51" s="17">
        <v>5</v>
      </c>
      <c r="D51" s="17">
        <v>4</v>
      </c>
      <c r="E51" s="17">
        <v>0</v>
      </c>
      <c r="F51" s="17">
        <v>25</v>
      </c>
      <c r="G51" s="17">
        <v>39</v>
      </c>
      <c r="H51" s="17">
        <v>16</v>
      </c>
      <c r="I51" s="17">
        <v>20</v>
      </c>
      <c r="J51" s="17">
        <v>52</v>
      </c>
      <c r="K51" s="15">
        <v>29</v>
      </c>
      <c r="L51" s="16">
        <f t="shared" si="2"/>
        <v>55</v>
      </c>
      <c r="M51" s="15">
        <v>21</v>
      </c>
      <c r="N51" s="19">
        <f t="shared" si="3"/>
        <v>34</v>
      </c>
      <c r="O51" s="18">
        <v>34</v>
      </c>
      <c r="P51" s="16"/>
    </row>
    <row r="52" spans="1:16" ht="15.75">
      <c r="A52" s="5" t="s">
        <v>41</v>
      </c>
      <c r="B52" s="17">
        <v>145</v>
      </c>
      <c r="C52" s="17">
        <v>86</v>
      </c>
      <c r="D52" s="17">
        <v>64</v>
      </c>
      <c r="E52" s="17">
        <v>99</v>
      </c>
      <c r="F52" s="17">
        <v>98</v>
      </c>
      <c r="G52" s="17">
        <v>43</v>
      </c>
      <c r="H52" s="17">
        <v>209</v>
      </c>
      <c r="I52" s="17">
        <v>266</v>
      </c>
      <c r="J52" s="17">
        <v>128</v>
      </c>
      <c r="K52" s="15">
        <v>113</v>
      </c>
      <c r="L52" s="16">
        <f t="shared" si="2"/>
        <v>854.1999999999999</v>
      </c>
      <c r="M52" s="15">
        <v>167.79999999999998</v>
      </c>
      <c r="N52" s="19">
        <f t="shared" si="3"/>
        <v>686.4</v>
      </c>
      <c r="O52" s="18">
        <v>686.4</v>
      </c>
      <c r="P52" s="16"/>
    </row>
    <row r="53" spans="1:16" ht="15.75">
      <c r="A53" s="5" t="s">
        <v>10</v>
      </c>
      <c r="B53" s="17">
        <v>10</v>
      </c>
      <c r="C53" s="17">
        <v>9</v>
      </c>
      <c r="D53" s="17">
        <v>4</v>
      </c>
      <c r="E53" s="17">
        <v>3</v>
      </c>
      <c r="F53" s="17">
        <v>0</v>
      </c>
      <c r="G53" s="17">
        <v>3</v>
      </c>
      <c r="H53" s="17">
        <v>15</v>
      </c>
      <c r="I53" s="17">
        <v>10</v>
      </c>
      <c r="J53" s="17">
        <v>27</v>
      </c>
      <c r="K53" s="15">
        <v>5</v>
      </c>
      <c r="L53" s="16">
        <f t="shared" si="2"/>
        <v>28</v>
      </c>
      <c r="M53" s="15">
        <v>9</v>
      </c>
      <c r="N53" s="19">
        <f t="shared" si="3"/>
        <v>19</v>
      </c>
      <c r="O53" s="18">
        <v>19</v>
      </c>
      <c r="P53" s="16"/>
    </row>
    <row r="54" spans="1:16" ht="15.75">
      <c r="A54" s="5" t="s">
        <v>11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15</v>
      </c>
      <c r="K54" s="15">
        <v>0</v>
      </c>
      <c r="L54" s="16">
        <f t="shared" si="2"/>
        <v>0</v>
      </c>
      <c r="M54" s="15">
        <v>0</v>
      </c>
      <c r="N54" s="19">
        <f t="shared" si="3"/>
        <v>0</v>
      </c>
      <c r="O54" s="18">
        <v>0</v>
      </c>
      <c r="P54" s="16"/>
    </row>
    <row r="55" spans="1:16" ht="15.75">
      <c r="A55" s="5" t="s">
        <v>1</v>
      </c>
      <c r="B55" s="17">
        <v>984</v>
      </c>
      <c r="C55" s="17">
        <v>1226</v>
      </c>
      <c r="D55" s="17">
        <v>770</v>
      </c>
      <c r="E55" s="17">
        <v>673</v>
      </c>
      <c r="F55" s="17">
        <v>812</v>
      </c>
      <c r="G55" s="17">
        <v>761</v>
      </c>
      <c r="H55" s="17">
        <v>900</v>
      </c>
      <c r="I55" s="17">
        <v>673</v>
      </c>
      <c r="J55" s="17">
        <v>733</v>
      </c>
      <c r="K55" s="15">
        <v>868</v>
      </c>
      <c r="L55" s="16">
        <f t="shared" si="2"/>
        <v>1266</v>
      </c>
      <c r="M55" s="15">
        <v>747</v>
      </c>
      <c r="N55" s="19">
        <f t="shared" si="3"/>
        <v>519</v>
      </c>
      <c r="O55" s="18">
        <v>519</v>
      </c>
      <c r="P55" s="16"/>
    </row>
    <row r="56" spans="1:16" ht="15.75">
      <c r="A56" s="23" t="s">
        <v>46</v>
      </c>
      <c r="B56" s="24">
        <v>-766</v>
      </c>
      <c r="C56" s="24">
        <v>7669</v>
      </c>
      <c r="D56" s="24">
        <v>1979</v>
      </c>
      <c r="E56" s="24">
        <v>-631</v>
      </c>
      <c r="F56" s="24">
        <v>89</v>
      </c>
      <c r="G56" s="24">
        <v>282</v>
      </c>
      <c r="H56" s="24">
        <v>-747</v>
      </c>
      <c r="I56" s="24">
        <v>-6620</v>
      </c>
      <c r="J56" s="24">
        <v>629</v>
      </c>
      <c r="K56" s="25">
        <v>-8869</v>
      </c>
      <c r="L56" s="27">
        <f>L45-L46</f>
        <v>-565.1999999999998</v>
      </c>
      <c r="M56" s="25">
        <v>361.2000000000001</v>
      </c>
      <c r="N56" s="27">
        <f>N45-N46</f>
        <v>-926.4000000000001</v>
      </c>
      <c r="O56" s="25">
        <v>-926</v>
      </c>
      <c r="P56" s="27"/>
    </row>
    <row r="57" spans="1:16" ht="15.75">
      <c r="A57" s="13" t="s">
        <v>40</v>
      </c>
      <c r="B57" s="29">
        <v>55</v>
      </c>
      <c r="C57" s="29">
        <v>12</v>
      </c>
      <c r="D57" s="29">
        <v>14</v>
      </c>
      <c r="E57" s="29">
        <v>23</v>
      </c>
      <c r="F57" s="29">
        <v>20</v>
      </c>
      <c r="G57" s="29">
        <v>5</v>
      </c>
      <c r="H57" s="29">
        <v>5</v>
      </c>
      <c r="I57" s="29">
        <v>6</v>
      </c>
      <c r="J57" s="29">
        <v>6</v>
      </c>
      <c r="K57" s="30">
        <v>39</v>
      </c>
      <c r="L57" s="30">
        <f>M57+N57</f>
        <v>8</v>
      </c>
      <c r="M57" s="25">
        <v>3</v>
      </c>
      <c r="N57" s="30">
        <f>+O57</f>
        <v>5</v>
      </c>
      <c r="O57" s="30">
        <v>5</v>
      </c>
      <c r="P57" s="30"/>
    </row>
    <row r="58" spans="1:16" ht="15.75">
      <c r="A58" s="23" t="s">
        <v>39</v>
      </c>
      <c r="B58" s="24">
        <v>-821</v>
      </c>
      <c r="C58" s="24">
        <v>7657</v>
      </c>
      <c r="D58" s="24">
        <v>1965</v>
      </c>
      <c r="E58" s="24">
        <v>-654</v>
      </c>
      <c r="F58" s="24">
        <v>69</v>
      </c>
      <c r="G58" s="24">
        <v>277</v>
      </c>
      <c r="H58" s="24">
        <v>-752</v>
      </c>
      <c r="I58" s="24">
        <v>-6626</v>
      </c>
      <c r="J58" s="24">
        <v>623</v>
      </c>
      <c r="K58" s="25">
        <v>-8908</v>
      </c>
      <c r="L58" s="27">
        <f>L56-L57</f>
        <v>-573.1999999999998</v>
      </c>
      <c r="M58" s="25">
        <v>358.2000000000001</v>
      </c>
      <c r="N58" s="31">
        <f>N56-N57</f>
        <v>-931.4000000000001</v>
      </c>
      <c r="O58" s="25">
        <v>-931</v>
      </c>
      <c r="P58" s="27"/>
    </row>
    <row r="69" spans="1:16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8" spans="1:1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3" spans="1:1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printOptions gridLines="1"/>
  <pageMargins left="0.25" right="0.25" top="0.75" bottom="0.75" header="0.3" footer="0.3"/>
  <pageSetup blackAndWhite="1"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Chirwa</dc:creator>
  <cp:keywords/>
  <dc:description/>
  <cp:lastModifiedBy>Beenzu MC. Chishala</cp:lastModifiedBy>
  <cp:lastPrinted>2010-04-28T12:12:48Z</cp:lastPrinted>
  <dcterms:created xsi:type="dcterms:W3CDTF">2009-02-17T12:25:37Z</dcterms:created>
  <dcterms:modified xsi:type="dcterms:W3CDTF">2017-01-05T08:13:30Z</dcterms:modified>
  <cp:category/>
  <cp:version/>
  <cp:contentType/>
  <cp:contentStatus/>
</cp:coreProperties>
</file>