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K:\CMMP - Simplified File Strucutre\Credit Provider Return\Database and reporting file\Website Uploads\"/>
    </mc:Choice>
  </mc:AlternateContent>
  <xr:revisionPtr revIDLastSave="0" documentId="13_ncr:1_{ADF72042-B9B7-40B3-B065-CC0B9FD1AB11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Contents" sheetId="2" r:id="rId1"/>
    <sheet name="Report Data" sheetId="3" r:id="rId2"/>
    <sheet name="Additional Data" sheetId="4" r:id="rId3"/>
  </sheets>
  <externalReferences>
    <externalReference r:id="rId4"/>
  </externalReferences>
  <definedNames>
    <definedName name="_Toc504492410" localSheetId="1">'Report Data'!$A$3</definedName>
    <definedName name="_Toc504492413" localSheetId="1">'Report Data'!$B$39</definedName>
    <definedName name="_Toc504492414" localSheetId="1">'Report Data'!$B$49</definedName>
    <definedName name="_Toc504492415" localSheetId="1">'Report Data'!$B$60</definedName>
    <definedName name="_Toc504492417" localSheetId="1">'Report Data'!$B$85</definedName>
    <definedName name="_Toc504492419" localSheetId="1">'Report Data'!$B$113</definedName>
    <definedName name="_Toc504492421" localSheetId="1">'Report Data'!$B$137</definedName>
    <definedName name="_Toc504492422" localSheetId="1">'Report Data'!#REF!</definedName>
    <definedName name="_Toc504492423" localSheetId="1">'Report Data'!$B$154</definedName>
    <definedName name="_Toc504492424" localSheetId="1">'Report Data'!$B$163</definedName>
    <definedName name="_Toc504492425" localSheetId="1">'Report Data'!$B$172</definedName>
    <definedName name="_Toc504492426" localSheetId="1">'Report Data'!$B$183</definedName>
    <definedName name="_Toc504492428" localSheetId="1">'Report Data'!$B$203</definedName>
    <definedName name="_Toc504492429" localSheetId="1">'Report Data'!$B$212</definedName>
    <definedName name="_Toc504492430" localSheetId="1">'Report Data'!$B$225</definedName>
    <definedName name="_Toc504492431" localSheetId="1">'Report Data'!$B$235</definedName>
    <definedName name="_Toc504492432" localSheetId="1">'Report Data'!$B$245</definedName>
    <definedName name="_Toc504492434" localSheetId="1">'Report Data'!$B$269</definedName>
    <definedName name="_Toc504492435" localSheetId="1">'Report Data'!$B$284</definedName>
    <definedName name="_Toc504492436" localSheetId="1">'Report Data'!$B$295</definedName>
    <definedName name="_Toc504492497" localSheetId="1">'Report Data'!$B$440</definedName>
    <definedName name="_Toc504544842" localSheetId="1">'Report Data'!$B$1</definedName>
    <definedName name="_Toc504544845" localSheetId="1">'Report Data'!$B$181</definedName>
    <definedName name="_Toc504544849" localSheetId="1">'Report Data'!$B$438</definedName>
    <definedName name="_Toc504544850" localSheetId="1">'Report Data'!$B$478</definedName>
    <definedName name="_Toc504544851" localSheetId="1">'Report Data'!#REF!</definedName>
    <definedName name="_Toc504544852" localSheetId="1">'Report Data'!$B$568</definedName>
    <definedName name="_Toc504544857" localSheetId="1">'Report Data'!$B$603</definedName>
    <definedName name="_Toc509481036" localSheetId="1">'Report Data'!$B$29</definedName>
    <definedName name="_Toc509481061" localSheetId="1">'Report Data'!$B$308</definedName>
    <definedName name="_Toc509481062" localSheetId="1">'Report Data'!$B$321</definedName>
    <definedName name="_Toc509481063" localSheetId="1">'Report Data'!$B$334</definedName>
    <definedName name="_Toc509481064" localSheetId="1">'Report Data'!$B$344</definedName>
    <definedName name="_Toc509481065" localSheetId="1">'Report Data'!$B$356</definedName>
    <definedName name="_Toc509481066" localSheetId="1">'Report Data'!$B$368</definedName>
    <definedName name="_Toc509481067" localSheetId="1">'Report Data'!$B$376</definedName>
    <definedName name="_Toc509481068" localSheetId="1">'Report Data'!$B$386</definedName>
    <definedName name="_Toc509481069" localSheetId="1">'Report Data'!$B$398</definedName>
    <definedName name="_Toc509481070" localSheetId="1">'Report Data'!$B$408</definedName>
    <definedName name="_Toc509481071" localSheetId="1">'Report Data'!$B$418</definedName>
    <definedName name="_Toc509481072" localSheetId="1">'Report Data'!$B$428</definedName>
    <definedName name="_Toc509481073" localSheetId="1">'Report Data'!$B$440</definedName>
    <definedName name="_Toc509481074" localSheetId="1">'Report Data'!$B$449</definedName>
    <definedName name="_Toc509481075" localSheetId="1">'Report Data'!$B$464</definedName>
    <definedName name="_Toc509481076" localSheetId="1">'Report Data'!$B$468</definedName>
    <definedName name="_Toc509481077" localSheetId="1">'Report Data'!$B$480</definedName>
    <definedName name="_Toc509481078" localSheetId="1">'Report Data'!$B$492</definedName>
    <definedName name="_Toc509481079" localSheetId="1">'Report Data'!$B$504</definedName>
    <definedName name="_Toc509481080" localSheetId="1">'Report Data'!$B$517</definedName>
    <definedName name="_Toc509481081" localSheetId="1">'Report Data'!$B$522</definedName>
    <definedName name="_Toc509481082" localSheetId="1">'Report Data'!$B$535</definedName>
    <definedName name="_Toc509481083" localSheetId="1">'Report Data'!$B$548</definedName>
    <definedName name="_Toc509481084" localSheetId="1">'Report Data'!$B$559</definedName>
    <definedName name="_Toc509481085" localSheetId="1">'Report Data'!#REF!</definedName>
    <definedName name="_Toc509481086" localSheetId="1">'Report Data'!#REF!</definedName>
    <definedName name="_Toc509481087" localSheetId="1">'Report Data'!$B$570</definedName>
    <definedName name="_Toc509481088" localSheetId="1">'Report Data'!#REF!</definedName>
    <definedName name="_Toc509481089" localSheetId="1">'Report Data'!#REF!</definedName>
    <definedName name="_Toc509481090" localSheetId="1">'Report Data'!$B$579</definedName>
    <definedName name="_Toc509481091" localSheetId="1">'Report Data'!$B$588</definedName>
    <definedName name="_Toc509481092" localSheetId="1">'Report Data'!$B$595</definedName>
    <definedName name="_Toc509481093" localSheetId="1">'Report Data'!#REF!</definedName>
    <definedName name="_Toc509481094" localSheetId="1">'Report Data'!$B$618</definedName>
    <definedName name="_Toc509481096" localSheetId="1">'Report Data'!$B$647</definedName>
    <definedName name="_Toc509481097" localSheetId="1">'Report Data'!$B$660</definedName>
    <definedName name="_Toc509481098" localSheetId="1">'Report Data'!#REF!</definedName>
    <definedName name="_Toc509481099" localSheetId="1">'Report Data'!#REF!</definedName>
    <definedName name="_Toc509481100" localSheetId="1">'Report Data'!#REF!</definedName>
    <definedName name="_Toc509481101" localSheetId="1">'Report Data'!#REF!</definedName>
    <definedName name="_Toc509481102" localSheetId="1">'Report Data'!$B$663</definedName>
    <definedName name="_Toc509481103" localSheetId="1">'Report Data'!$B$676</definedName>
    <definedName name="Chart1Range">OFFSET('[1]Summary Report'!$C$18,0,COUNTA('[1]Summary Report'!$18:$18)-'[1]Report Graphics (old)'!$C$2-'[1]Report Graphics (old)'!$A$3,1,'[1]Report Graphics (old)'!$C$2)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685" i="3" l="1"/>
  <c r="V672" i="3"/>
  <c r="V659" i="3"/>
  <c r="V649" i="3"/>
  <c r="V564" i="3"/>
  <c r="V554" i="3"/>
  <c r="V544" i="3"/>
  <c r="V531" i="3"/>
  <c r="V516" i="3"/>
  <c r="V506" i="3"/>
  <c r="V496" i="3"/>
  <c r="V486" i="3"/>
  <c r="V474" i="3"/>
  <c r="V464" i="3"/>
  <c r="V454" i="3"/>
  <c r="V445" i="3"/>
  <c r="V434" i="3"/>
  <c r="V424" i="3"/>
  <c r="V414" i="3"/>
  <c r="V404" i="3"/>
  <c r="V392" i="3"/>
  <c r="V382" i="3"/>
  <c r="V372" i="3"/>
  <c r="V362" i="3"/>
  <c r="V350" i="3"/>
  <c r="V340" i="3"/>
  <c r="V330" i="3"/>
  <c r="V317" i="3"/>
  <c r="V302" i="3"/>
  <c r="V291" i="3"/>
  <c r="V280" i="3"/>
  <c r="V265" i="3"/>
  <c r="V250" i="3"/>
  <c r="V241" i="3"/>
  <c r="U241" i="3"/>
  <c r="V231" i="3"/>
  <c r="V221" i="3"/>
  <c r="V210" i="3"/>
  <c r="V199" i="3"/>
  <c r="V189" i="3"/>
  <c r="V141" i="3"/>
  <c r="V133" i="3"/>
  <c r="V125" i="3"/>
  <c r="V109" i="3"/>
  <c r="V93" i="3"/>
  <c r="V80" i="3"/>
  <c r="V45" i="3"/>
  <c r="V35" i="3"/>
  <c r="V25" i="3"/>
  <c r="V12" i="3"/>
  <c r="U685" i="3" l="1"/>
  <c r="U672" i="3"/>
  <c r="U659" i="3"/>
  <c r="U649" i="3"/>
  <c r="U564" i="3"/>
  <c r="U554" i="3"/>
  <c r="U544" i="3"/>
  <c r="U531" i="3"/>
  <c r="U516" i="3"/>
  <c r="U506" i="3"/>
  <c r="U496" i="3"/>
  <c r="U486" i="3"/>
  <c r="U474" i="3"/>
  <c r="U464" i="3"/>
  <c r="U454" i="3"/>
  <c r="U445" i="3"/>
  <c r="U434" i="3"/>
  <c r="U424" i="3"/>
  <c r="U414" i="3"/>
  <c r="U404" i="3"/>
  <c r="U392" i="3"/>
  <c r="U382" i="3"/>
  <c r="U372" i="3"/>
  <c r="U362" i="3"/>
  <c r="U350" i="3"/>
  <c r="U340" i="3"/>
  <c r="U330" i="3" l="1"/>
  <c r="U317" i="3"/>
  <c r="U302" i="3"/>
  <c r="U291" i="3"/>
  <c r="U280" i="3"/>
  <c r="U265" i="3"/>
  <c r="U250" i="3"/>
  <c r="U231" i="3"/>
  <c r="U221" i="3"/>
  <c r="U210" i="3"/>
  <c r="U199" i="3"/>
  <c r="U189" i="3" l="1"/>
  <c r="U141" i="3"/>
  <c r="U133" i="3"/>
  <c r="U125" i="3"/>
  <c r="U109" i="3"/>
  <c r="U93" i="3"/>
  <c r="U80" i="3"/>
  <c r="U45" i="3"/>
  <c r="U35" i="3"/>
  <c r="U25" i="3"/>
  <c r="U12" i="3"/>
  <c r="T21" i="4" l="1"/>
  <c r="T685" i="3"/>
  <c r="T649" i="3"/>
  <c r="T672" i="3"/>
  <c r="T659" i="3"/>
  <c r="T613" i="3"/>
  <c r="T564" i="3"/>
  <c r="T554" i="3"/>
  <c r="T544" i="3"/>
  <c r="T531" i="3"/>
  <c r="T516" i="3"/>
  <c r="T506" i="3"/>
  <c r="T496" i="3"/>
  <c r="T486" i="3"/>
  <c r="T474" i="3"/>
  <c r="T464" i="3"/>
  <c r="S445" i="3"/>
  <c r="T445" i="3"/>
  <c r="T424" i="3"/>
  <c r="S424" i="3"/>
  <c r="T392" i="3"/>
  <c r="T382" i="3"/>
  <c r="T350" i="3"/>
  <c r="T340" i="3"/>
  <c r="T330" i="3"/>
  <c r="T317" i="3"/>
  <c r="T291" i="3"/>
  <c r="T280" i="3"/>
  <c r="T265" i="3"/>
  <c r="T250" i="3"/>
  <c r="T241" i="3"/>
  <c r="T231" i="3"/>
  <c r="T210" i="3"/>
  <c r="S210" i="3"/>
  <c r="T199" i="3"/>
  <c r="T189" i="3"/>
  <c r="T93" i="3"/>
  <c r="T109" i="3"/>
  <c r="S109" i="3"/>
  <c r="S35" i="3"/>
  <c r="S80" i="3"/>
  <c r="T80" i="3"/>
  <c r="T45" i="3"/>
  <c r="T35" i="3"/>
  <c r="S110" i="3" l="1"/>
  <c r="T110" i="3"/>
  <c r="T81" i="3"/>
  <c r="S81" i="3"/>
  <c r="T35" i="4" l="1"/>
  <c r="T34" i="4"/>
  <c r="T33" i="4"/>
  <c r="T30" i="4"/>
  <c r="T27" i="4"/>
  <c r="T24" i="4"/>
  <c r="T454" i="3"/>
  <c r="T434" i="3"/>
  <c r="T414" i="3"/>
  <c r="T404" i="3"/>
  <c r="T372" i="3"/>
  <c r="T362" i="3"/>
  <c r="T302" i="3"/>
  <c r="T221" i="3"/>
  <c r="T141" i="3"/>
  <c r="T133" i="3"/>
  <c r="T125" i="3"/>
  <c r="T25" i="3"/>
  <c r="T12" i="3"/>
  <c r="T36" i="4" l="1"/>
  <c r="T37" i="4"/>
  <c r="T128" i="3"/>
  <c r="S45" i="3"/>
  <c r="S454" i="3" l="1"/>
  <c r="S404" i="3"/>
  <c r="S362" i="3"/>
  <c r="S372" i="3"/>
  <c r="S302" i="3"/>
  <c r="S221" i="3"/>
  <c r="S133" i="3"/>
  <c r="S141" i="3"/>
  <c r="S125" i="3"/>
  <c r="S93" i="3" l="1"/>
  <c r="S128" i="3" s="1"/>
  <c r="S12" i="3"/>
  <c r="S414" i="3"/>
  <c r="S25" i="3"/>
  <c r="S434" i="3"/>
  <c r="S35" i="4" l="1"/>
  <c r="S34" i="4"/>
  <c r="S33" i="4"/>
  <c r="S30" i="4"/>
  <c r="S27" i="4"/>
  <c r="S24" i="4"/>
  <c r="S21" i="4"/>
  <c r="S37" i="4" l="1"/>
  <c r="S36" i="4"/>
  <c r="S613" i="3"/>
  <c r="R613" i="3"/>
  <c r="R93" i="3" l="1"/>
  <c r="R33" i="4" l="1"/>
  <c r="R30" i="4"/>
  <c r="R27" i="4"/>
  <c r="R685" i="3" l="1"/>
  <c r="R659" i="3"/>
  <c r="R649" i="3"/>
  <c r="R564" i="3"/>
  <c r="R554" i="3"/>
  <c r="R544" i="3"/>
  <c r="R531" i="3"/>
  <c r="R516" i="3"/>
  <c r="R506" i="3"/>
  <c r="R496" i="3"/>
  <c r="R486" i="3"/>
  <c r="R474" i="3"/>
  <c r="R464" i="3"/>
  <c r="R454" i="3"/>
  <c r="R445" i="3"/>
  <c r="R434" i="3"/>
  <c r="R424" i="3"/>
  <c r="R414" i="3"/>
  <c r="R404" i="3"/>
  <c r="R392" i="3"/>
  <c r="R382" i="3"/>
  <c r="R372" i="3"/>
  <c r="R362" i="3"/>
  <c r="R350" i="3"/>
  <c r="R340" i="3"/>
  <c r="R330" i="3"/>
  <c r="R317" i="3"/>
  <c r="R302" i="3"/>
  <c r="R291" i="3"/>
  <c r="R280" i="3"/>
  <c r="R265" i="3"/>
  <c r="R250" i="3"/>
  <c r="R241" i="3"/>
  <c r="R231" i="3"/>
  <c r="R221" i="3"/>
  <c r="R210" i="3"/>
  <c r="R199" i="3"/>
  <c r="R189" i="3"/>
  <c r="R176" i="3"/>
  <c r="R141" i="3"/>
  <c r="R133" i="3"/>
  <c r="R125" i="3"/>
  <c r="R109" i="3"/>
  <c r="R80" i="3"/>
  <c r="R45" i="3"/>
  <c r="R35" i="3"/>
  <c r="R25" i="3"/>
  <c r="R12" i="3"/>
  <c r="R35" i="4"/>
  <c r="R34" i="4"/>
  <c r="R24" i="4"/>
  <c r="R21" i="4"/>
  <c r="R81" i="3" l="1"/>
  <c r="R110" i="3"/>
  <c r="R37" i="4"/>
  <c r="R36" i="4"/>
  <c r="Q35" i="4"/>
  <c r="Q34" i="4"/>
  <c r="Q33" i="4"/>
  <c r="Q30" i="4"/>
  <c r="Q27" i="4"/>
  <c r="Q24" i="4"/>
  <c r="Q21" i="4"/>
  <c r="Q36" i="4" l="1"/>
  <c r="Q37" i="4"/>
  <c r="Q613" i="3"/>
  <c r="Q685" i="3" l="1"/>
  <c r="Q672" i="3"/>
  <c r="Q659" i="3"/>
  <c r="Q649" i="3"/>
  <c r="Q564" i="3"/>
  <c r="Q554" i="3"/>
  <c r="Q544" i="3"/>
  <c r="Q531" i="3"/>
  <c r="Q516" i="3"/>
  <c r="Q506" i="3"/>
  <c r="Q496" i="3"/>
  <c r="Q486" i="3"/>
  <c r="Q474" i="3"/>
  <c r="Q464" i="3"/>
  <c r="Q454" i="3"/>
  <c r="Q445" i="3"/>
  <c r="Q434" i="3"/>
  <c r="Q424" i="3"/>
  <c r="Q414" i="3"/>
  <c r="Q404" i="3"/>
  <c r="Q392" i="3"/>
  <c r="Q382" i="3"/>
  <c r="Q372" i="3"/>
  <c r="Q362" i="3"/>
  <c r="Q350" i="3"/>
  <c r="Q340" i="3"/>
  <c r="Q330" i="3"/>
  <c r="Q317" i="3"/>
  <c r="Q302" i="3"/>
  <c r="Q291" i="3"/>
  <c r="Q280" i="3"/>
  <c r="Q265" i="3"/>
  <c r="Q250" i="3"/>
  <c r="Q241" i="3"/>
  <c r="Q231" i="3"/>
  <c r="Q221" i="3"/>
  <c r="Q210" i="3"/>
  <c r="Q199" i="3"/>
  <c r="Q189" i="3"/>
  <c r="Q176" i="3"/>
  <c r="Q141" i="3"/>
  <c r="Q133" i="3"/>
  <c r="Q125" i="3"/>
  <c r="Q109" i="3"/>
  <c r="Q93" i="3"/>
  <c r="Q80" i="3"/>
  <c r="Q45" i="3"/>
  <c r="Q35" i="3"/>
  <c r="Q25" i="3"/>
  <c r="Q12" i="3"/>
  <c r="Q81" i="3" l="1"/>
  <c r="Q110" i="3"/>
  <c r="N35" i="4"/>
  <c r="N34" i="4"/>
  <c r="P35" i="4"/>
  <c r="P34" i="4"/>
  <c r="O34" i="4"/>
  <c r="P33" i="4"/>
  <c r="O33" i="4"/>
  <c r="O24" i="4"/>
  <c r="P24" i="4"/>
  <c r="P21" i="4"/>
  <c r="N21" i="4"/>
  <c r="O21" i="4"/>
  <c r="O685" i="3"/>
  <c r="P685" i="3"/>
  <c r="P672" i="3"/>
  <c r="N36" i="4" l="1"/>
  <c r="P37" i="4"/>
  <c r="P36" i="4"/>
  <c r="N37" i="4"/>
  <c r="O250" i="3"/>
  <c r="O35" i="4" l="1"/>
  <c r="O37" i="4" s="1"/>
  <c r="P30" i="4"/>
  <c r="O30" i="4"/>
  <c r="P27" i="4"/>
  <c r="O27" i="4"/>
  <c r="O36" i="4" l="1"/>
  <c r="P613" i="3"/>
  <c r="O613" i="3"/>
  <c r="O516" i="3" l="1"/>
  <c r="O506" i="3"/>
  <c r="O496" i="3"/>
  <c r="O486" i="3"/>
  <c r="O464" i="3"/>
  <c r="O474" i="3"/>
  <c r="O454" i="3"/>
  <c r="O445" i="3"/>
  <c r="O434" i="3"/>
  <c r="O424" i="3"/>
  <c r="O414" i="3"/>
  <c r="O404" i="3"/>
  <c r="O392" i="3"/>
  <c r="O382" i="3"/>
  <c r="O372" i="3"/>
  <c r="O362" i="3"/>
  <c r="O350" i="3"/>
  <c r="O340" i="3"/>
  <c r="O330" i="3"/>
  <c r="O317" i="3"/>
  <c r="O302" i="3"/>
  <c r="O291" i="3" l="1"/>
  <c r="O280" i="3"/>
  <c r="O265" i="3"/>
  <c r="O241" i="3"/>
  <c r="P231" i="3"/>
  <c r="O231" i="3"/>
  <c r="P221" i="3"/>
  <c r="O221" i="3"/>
  <c r="P210" i="3"/>
  <c r="O210" i="3"/>
  <c r="P199" i="3"/>
  <c r="O199" i="3"/>
  <c r="P189" i="3"/>
  <c r="O189" i="3"/>
  <c r="P176" i="3"/>
  <c r="O176" i="3"/>
  <c r="P93" i="3" l="1"/>
  <c r="O93" i="3"/>
  <c r="O141" i="3" l="1"/>
  <c r="O133" i="3"/>
  <c r="O125" i="3"/>
  <c r="O109" i="3"/>
  <c r="O80" i="3"/>
  <c r="P45" i="3"/>
  <c r="O45" i="3"/>
  <c r="O35" i="3"/>
  <c r="P25" i="3"/>
  <c r="O25" i="3"/>
  <c r="O12" i="3"/>
  <c r="O81" i="3" l="1"/>
  <c r="O110" i="3"/>
  <c r="O672" i="3"/>
  <c r="P659" i="3"/>
  <c r="O659" i="3"/>
  <c r="P649" i="3"/>
  <c r="O649" i="3"/>
  <c r="P564" i="3"/>
  <c r="O564" i="3"/>
  <c r="P554" i="3"/>
  <c r="O554" i="3"/>
  <c r="P544" i="3"/>
  <c r="O544" i="3"/>
  <c r="P531" i="3"/>
  <c r="O531" i="3"/>
  <c r="P516" i="3"/>
  <c r="P506" i="3"/>
  <c r="P496" i="3"/>
  <c r="P486" i="3"/>
  <c r="P474" i="3"/>
  <c r="P464" i="3"/>
  <c r="P454" i="3"/>
  <c r="P445" i="3"/>
  <c r="P434" i="3"/>
  <c r="P424" i="3"/>
  <c r="P414" i="3"/>
  <c r="P404" i="3"/>
  <c r="P392" i="3"/>
  <c r="P382" i="3"/>
  <c r="P372" i="3"/>
  <c r="P362" i="3"/>
  <c r="P350" i="3"/>
  <c r="P340" i="3"/>
  <c r="P330" i="3"/>
  <c r="P317" i="3"/>
  <c r="P302" i="3"/>
  <c r="P291" i="3"/>
  <c r="P280" i="3"/>
  <c r="P265" i="3"/>
  <c r="P250" i="3"/>
  <c r="P241" i="3"/>
  <c r="P141" i="3"/>
  <c r="P133" i="3"/>
  <c r="P125" i="3"/>
  <c r="P109" i="3"/>
  <c r="P80" i="3"/>
  <c r="P35" i="3"/>
  <c r="P12" i="3"/>
  <c r="P110" i="3" l="1"/>
  <c r="P81" i="3"/>
  <c r="N33" i="4"/>
  <c r="N685" i="3" l="1"/>
  <c r="N672" i="3"/>
  <c r="N659" i="3"/>
  <c r="N649" i="3" l="1"/>
  <c r="N613" i="3" l="1"/>
  <c r="N564" i="3"/>
  <c r="N554" i="3"/>
  <c r="N544" i="3"/>
  <c r="N531" i="3"/>
  <c r="N516" i="3"/>
  <c r="N506" i="3"/>
  <c r="N496" i="3"/>
  <c r="N486" i="3"/>
  <c r="N474" i="3"/>
  <c r="N464" i="3"/>
  <c r="N454" i="3"/>
  <c r="N445" i="3"/>
  <c r="N434" i="3"/>
  <c r="N424" i="3"/>
  <c r="N414" i="3"/>
  <c r="N404" i="3"/>
  <c r="N392" i="3"/>
  <c r="N382" i="3"/>
  <c r="N372" i="3"/>
  <c r="N362" i="3"/>
  <c r="N350" i="3"/>
  <c r="N340" i="3"/>
  <c r="N330" i="3"/>
  <c r="N317" i="3"/>
  <c r="N302" i="3"/>
  <c r="N291" i="3"/>
  <c r="N280" i="3"/>
  <c r="N265" i="3"/>
  <c r="N250" i="3"/>
  <c r="N241" i="3"/>
  <c r="N231" i="3"/>
  <c r="N221" i="3"/>
  <c r="N199" i="3" l="1"/>
  <c r="N210" i="3"/>
  <c r="N189" i="3"/>
  <c r="N141" i="3"/>
  <c r="N133" i="3"/>
  <c r="N80" i="3"/>
  <c r="N45" i="3"/>
  <c r="N35" i="3"/>
  <c r="M25" i="3"/>
  <c r="N25" i="3"/>
  <c r="N12" i="3"/>
  <c r="N109" i="3"/>
  <c r="N93" i="3"/>
  <c r="L35" i="4" l="1"/>
  <c r="L36" i="4" s="1"/>
  <c r="M35" i="4"/>
  <c r="M36" i="4" s="1"/>
  <c r="K35" i="4"/>
  <c r="K37" i="4" s="1"/>
  <c r="L27" i="4"/>
  <c r="M27" i="4"/>
  <c r="K27" i="4"/>
  <c r="L30" i="4"/>
  <c r="M30" i="4"/>
  <c r="K30" i="4"/>
  <c r="K36" i="4" l="1"/>
  <c r="M37" i="4"/>
  <c r="L37" i="4"/>
  <c r="M685" i="3"/>
  <c r="L672" i="3"/>
  <c r="M672" i="3"/>
  <c r="K672" i="3"/>
  <c r="L659" i="3"/>
  <c r="M659" i="3"/>
  <c r="K659" i="3"/>
  <c r="L649" i="3"/>
  <c r="M649" i="3"/>
  <c r="K649" i="3"/>
  <c r="L613" i="3" l="1"/>
  <c r="M613" i="3"/>
  <c r="L564" i="3"/>
  <c r="M564" i="3"/>
  <c r="L554" i="3"/>
  <c r="M554" i="3"/>
  <c r="L544" i="3"/>
  <c r="M544" i="3"/>
  <c r="L531" i="3"/>
  <c r="M531" i="3"/>
  <c r="L516" i="3"/>
  <c r="M516" i="3"/>
  <c r="L506" i="3"/>
  <c r="M506" i="3"/>
  <c r="L496" i="3"/>
  <c r="M496" i="3"/>
  <c r="L486" i="3"/>
  <c r="M486" i="3"/>
  <c r="L474" i="3"/>
  <c r="M474" i="3"/>
  <c r="L464" i="3"/>
  <c r="M464" i="3"/>
  <c r="L454" i="3"/>
  <c r="M454" i="3"/>
  <c r="L445" i="3"/>
  <c r="M445" i="3"/>
  <c r="L434" i="3"/>
  <c r="M434" i="3"/>
  <c r="L424" i="3"/>
  <c r="M424" i="3"/>
  <c r="L414" i="3"/>
  <c r="M414" i="3"/>
  <c r="L404" i="3"/>
  <c r="M404" i="3"/>
  <c r="L392" i="3"/>
  <c r="M392" i="3"/>
  <c r="L382" i="3"/>
  <c r="M382" i="3"/>
  <c r="L372" i="3"/>
  <c r="M372" i="3"/>
  <c r="L362" i="3"/>
  <c r="M362" i="3"/>
  <c r="L350" i="3"/>
  <c r="M350" i="3"/>
  <c r="L340" i="3"/>
  <c r="M340" i="3"/>
  <c r="L330" i="3"/>
  <c r="M330" i="3"/>
  <c r="L317" i="3"/>
  <c r="M317" i="3"/>
  <c r="L302" i="3"/>
  <c r="M302" i="3"/>
  <c r="L291" i="3"/>
  <c r="M291" i="3"/>
  <c r="L280" i="3"/>
  <c r="M280" i="3"/>
  <c r="L265" i="3"/>
  <c r="M265" i="3"/>
  <c r="L250" i="3"/>
  <c r="M250" i="3"/>
  <c r="L241" i="3"/>
  <c r="M241" i="3"/>
  <c r="L231" i="3"/>
  <c r="M231" i="3"/>
  <c r="L221" i="3"/>
  <c r="M221" i="3"/>
  <c r="L210" i="3"/>
  <c r="M210" i="3"/>
  <c r="L199" i="3"/>
  <c r="M199" i="3"/>
  <c r="L141" i="3"/>
  <c r="M141" i="3"/>
  <c r="L133" i="3"/>
  <c r="M133" i="3"/>
  <c r="L125" i="3"/>
  <c r="M125" i="3"/>
  <c r="L109" i="3"/>
  <c r="M109" i="3"/>
  <c r="M93" i="3"/>
  <c r="L80" i="3"/>
  <c r="M80" i="3"/>
  <c r="M45" i="3"/>
  <c r="L35" i="3"/>
  <c r="M35" i="3"/>
  <c r="M12" i="3"/>
  <c r="L12" i="3"/>
  <c r="K685" i="3" l="1"/>
  <c r="K564" i="3"/>
  <c r="K554" i="3"/>
  <c r="K544" i="3"/>
  <c r="K531" i="3"/>
</calcChain>
</file>

<file path=xl/sharedStrings.xml><?xml version="1.0" encoding="utf-8"?>
<sst xmlns="http://schemas.openxmlformats.org/spreadsheetml/2006/main" count="2044" uniqueCount="230">
  <si>
    <t>Sheet</t>
  </si>
  <si>
    <t>Section</t>
  </si>
  <si>
    <t>Row reference</t>
  </si>
  <si>
    <t>Report Data</t>
  </si>
  <si>
    <t>Summary</t>
  </si>
  <si>
    <t>Households and Individuals</t>
  </si>
  <si>
    <t xml:space="preserve">Businesses - Small </t>
  </si>
  <si>
    <t>Agricultural - Small</t>
  </si>
  <si>
    <t>Agriculture - Large</t>
  </si>
  <si>
    <t>Business - Large</t>
  </si>
  <si>
    <t>Government</t>
  </si>
  <si>
    <t>Other End-Users</t>
  </si>
  <si>
    <t>Financial Inclusion</t>
  </si>
  <si>
    <t>Quality of Loan Book</t>
  </si>
  <si>
    <t>Contracting Loan Book</t>
  </si>
  <si>
    <t>Additional Data</t>
  </si>
  <si>
    <t>Allowance for losses</t>
  </si>
  <si>
    <t>Age Analysis - Detailed</t>
  </si>
  <si>
    <t>Demand for Credit – Number of Loan Applications</t>
  </si>
  <si>
    <t>Total</t>
  </si>
  <si>
    <t>Credit Supply – Number of Loan Disbursements</t>
  </si>
  <si>
    <t>Credit Supply - Disbursements by Product (Kwacha)</t>
  </si>
  <si>
    <t>Credit Supply - Number of Loan Disbursements by Credit Products</t>
  </si>
  <si>
    <t>Q1 - 2016</t>
  </si>
  <si>
    <t>Q2 - 2016</t>
  </si>
  <si>
    <t>Q3 - 2016</t>
  </si>
  <si>
    <t>Q4 - 2016</t>
  </si>
  <si>
    <t>Q1 - 2017</t>
  </si>
  <si>
    <t>Q2 - 2017</t>
  </si>
  <si>
    <t>Q3 - 2017</t>
  </si>
  <si>
    <t>Q4 - 2017</t>
  </si>
  <si>
    <t>Banks</t>
  </si>
  <si>
    <t>Building Societies</t>
  </si>
  <si>
    <t>Enterprise lending MFIs</t>
  </si>
  <si>
    <t>Consumer lending MFIs</t>
  </si>
  <si>
    <t>Other NBFIs</t>
  </si>
  <si>
    <t>Proportion of Disbursements by Institution Type (Number)</t>
  </si>
  <si>
    <t xml:space="preserve">Q3 - 2016 </t>
  </si>
  <si>
    <t xml:space="preserve">Q4 - 2016 </t>
  </si>
  <si>
    <t xml:space="preserve">Q1 - 2017 </t>
  </si>
  <si>
    <t xml:space="preserve">Q2 - 2017 </t>
  </si>
  <si>
    <t xml:space="preserve">Q3 - 2017 </t>
  </si>
  <si>
    <t xml:space="preserve">Q4 - 2017 </t>
  </si>
  <si>
    <t>Total Disbursements by End-User (Number)</t>
  </si>
  <si>
    <t>Total Disbursements by Province (Number)</t>
  </si>
  <si>
    <t>Total Disbursements by Rural/Urban (Number)</t>
  </si>
  <si>
    <t>Access by Women (Number)</t>
  </si>
  <si>
    <t>Access by Youth (Number)</t>
  </si>
  <si>
    <t>Disbursement by Income Category (Number)</t>
  </si>
  <si>
    <t>Disbursements of Unsecured Credit by Loan Tenure (Number)</t>
  </si>
  <si>
    <t>Disbursement by Product Type (Number)</t>
  </si>
  <si>
    <t>From employer payroll</t>
  </si>
  <si>
    <t>From salary receiving bank account</t>
  </si>
  <si>
    <t>Other means of collection</t>
  </si>
  <si>
    <t>Total (Kwacha)</t>
  </si>
  <si>
    <t>Disbursement of Unsecured Credit —Purpose of Borrowing (Number)</t>
  </si>
  <si>
    <t xml:space="preserve">Disbursements of Unsecured Credit by loan size (Number) </t>
  </si>
  <si>
    <t>Disbursements by Enterprise Size (Number)</t>
  </si>
  <si>
    <t>Disbursement by Farm Size (Number)</t>
  </si>
  <si>
    <t>Disbursement by Business Size (Number)</t>
  </si>
  <si>
    <t>Disbursement to Government (Number)</t>
  </si>
  <si>
    <t>Disbursement to Other End-Users (Number)</t>
  </si>
  <si>
    <t>Access by Youth as a portion of End-User Types</t>
  </si>
  <si>
    <t>Rural</t>
  </si>
  <si>
    <t>Urban</t>
  </si>
  <si>
    <t>Age Analysis</t>
  </si>
  <si>
    <t>Portion of book:   120-179 days late (%)</t>
  </si>
  <si>
    <t>Portion of book:   180+ days late (%)</t>
  </si>
  <si>
    <t>Non-Performing Loans according to Credit End-User Categories (90 days late or more)</t>
  </si>
  <si>
    <t>Business- Large</t>
  </si>
  <si>
    <t>Business- MSME</t>
  </si>
  <si>
    <t>Agriculture- Large</t>
  </si>
  <si>
    <t>Agriculture- Small and Emergent</t>
  </si>
  <si>
    <t>Other end users</t>
  </si>
  <si>
    <t>Mortgages</t>
  </si>
  <si>
    <t>Leases and Other asset-backed loans</t>
  </si>
  <si>
    <t>Unsecured loans</t>
  </si>
  <si>
    <t>Revolving credit facilities</t>
  </si>
  <si>
    <t>Total Book by Product (Number)</t>
  </si>
  <si>
    <t>Total Outstanding Loans by End-User (Number)</t>
  </si>
  <si>
    <t>Allowance for losses by End User</t>
  </si>
  <si>
    <t>Allowance for losses - Institution types</t>
  </si>
  <si>
    <t>Allowance as a percentage of each product's Gross Book (%)</t>
  </si>
  <si>
    <t>Portion of the value of each end user's book that is 90 days and more late</t>
  </si>
  <si>
    <t>Portion of the value of each institution type's book that is 90 days and more late</t>
  </si>
  <si>
    <t>Portion of the value of each product type's book that is 90 days and more late</t>
  </si>
  <si>
    <t>Age analysis of non-performing loans - Business Large</t>
  </si>
  <si>
    <t>Age analysis of non-performing loans - MSME</t>
  </si>
  <si>
    <t>Age analysis of non-performing loans - Agriculture Large</t>
  </si>
  <si>
    <t>Age analysis of non-performing loans - Agricultural Small</t>
  </si>
  <si>
    <t>Age analysis of non-performing loans - Households and Individuals</t>
  </si>
  <si>
    <t>Age analysis of non-performing loans - Government</t>
  </si>
  <si>
    <t>Age analysis of non-performing loans - Other</t>
  </si>
  <si>
    <t>Lusaka</t>
  </si>
  <si>
    <t>Central</t>
  </si>
  <si>
    <t>Copperbelt</t>
  </si>
  <si>
    <t>Eastern</t>
  </si>
  <si>
    <t>Luapula</t>
  </si>
  <si>
    <t>Muchinga</t>
  </si>
  <si>
    <t>Northern</t>
  </si>
  <si>
    <t>North-Western</t>
  </si>
  <si>
    <t>Southern</t>
  </si>
  <si>
    <t>Western</t>
  </si>
  <si>
    <t>Total disbursements</t>
  </si>
  <si>
    <t>Disbursements to women</t>
  </si>
  <si>
    <t>Portion of total disbursements accessed by women</t>
  </si>
  <si>
    <t>Disbursements to youth</t>
  </si>
  <si>
    <t>Portion of total disbursements accessed by youth</t>
  </si>
  <si>
    <t>Portion of total disbursements accessed by Youth</t>
  </si>
  <si>
    <t>Income ZMW 0 - ZMW 2000</t>
  </si>
  <si>
    <t>Income ZMW 2001 - ZMW 4000</t>
  </si>
  <si>
    <t>Income ZMW 4001 - ZMW 6000</t>
  </si>
  <si>
    <t>Income above ZMW 6000</t>
  </si>
  <si>
    <t>Income ZMW0 - ZMW 2000</t>
  </si>
  <si>
    <t>Total number of loans disbursed</t>
  </si>
  <si>
    <t>0 to 3 months</t>
  </si>
  <si>
    <t xml:space="preserve">4 - 6 months </t>
  </si>
  <si>
    <t>7 - 12 months</t>
  </si>
  <si>
    <t>13 - 48  months</t>
  </si>
  <si>
    <t>More than 48 months</t>
  </si>
  <si>
    <t xml:space="preserve">Home improvement/incremental home construction </t>
  </si>
  <si>
    <t>Purchase of land</t>
  </si>
  <si>
    <t>Purchase of vehicle</t>
  </si>
  <si>
    <t>Education fees</t>
  </si>
  <si>
    <t>Business</t>
  </si>
  <si>
    <t>Farming</t>
  </si>
  <si>
    <t>Medical or funeral expenses</t>
  </si>
  <si>
    <t>Living expenses</t>
  </si>
  <si>
    <t>Other purpose</t>
  </si>
  <si>
    <t xml:space="preserve">Total </t>
  </si>
  <si>
    <t>ZMW  0-  ZMW 2 000</t>
  </si>
  <si>
    <t xml:space="preserve">ZMW  2.1K- ZMW 5K </t>
  </si>
  <si>
    <t xml:space="preserve">ZMW  5.1K  - 10K </t>
  </si>
  <si>
    <t>ZMW  10.1K - 50K</t>
  </si>
  <si>
    <t>Above  50K</t>
  </si>
  <si>
    <t xml:space="preserve">Group loan </t>
  </si>
  <si>
    <t>Single person MSME</t>
  </si>
  <si>
    <t>1-4 People employed</t>
  </si>
  <si>
    <t>5-10 People employed</t>
  </si>
  <si>
    <t>11-20 People employed</t>
  </si>
  <si>
    <t>21-50 People employed</t>
  </si>
  <si>
    <t>51-100 People employed</t>
  </si>
  <si>
    <t>Group loan to farmer group</t>
  </si>
  <si>
    <t>Smallholder up to 5 hectares</t>
  </si>
  <si>
    <t>Small emergent farmer - Between 5-20 hectares</t>
  </si>
  <si>
    <t>Large emergent farmer - Between 20-50 hectares</t>
  </si>
  <si>
    <t>Medium farms (51 - 200 hectares)</t>
  </si>
  <si>
    <t>Large farms  (201 - 500 hectares)</t>
  </si>
  <si>
    <t>Extra Large farms (above 500 hectares)</t>
  </si>
  <si>
    <t xml:space="preserve">Farms owned by foreign investors/non Zambian citizens (any size). </t>
  </si>
  <si>
    <t xml:space="preserve">Businesses with 101-300 employees </t>
  </si>
  <si>
    <t>Businesses with 300 to 500 employees</t>
  </si>
  <si>
    <t>Businesses with more than 500 employees</t>
  </si>
  <si>
    <t>Central Government</t>
  </si>
  <si>
    <t xml:space="preserve">Local Government </t>
  </si>
  <si>
    <t>Parastatals</t>
  </si>
  <si>
    <t>Statutory Bodies</t>
  </si>
  <si>
    <t>Non-profit organisations</t>
  </si>
  <si>
    <t>Other banking institutions</t>
  </si>
  <si>
    <t>Non-bank financial institutions</t>
  </si>
  <si>
    <t>Embassies and international organisations</t>
  </si>
  <si>
    <t>Affiliated companies</t>
  </si>
  <si>
    <t>Non-resident individuals and entities</t>
  </si>
  <si>
    <t>All others</t>
  </si>
  <si>
    <t>Portion of total agriculture accessed by women (%)</t>
  </si>
  <si>
    <t>Portion of total household credit accessed by women (%)</t>
  </si>
  <si>
    <t>Portion of small total agriculture accessed (%)</t>
  </si>
  <si>
    <t>Portion of total small business credit accessed  (%)</t>
  </si>
  <si>
    <t>Portion of total household credit accessed  (%)</t>
  </si>
  <si>
    <t>Portion of book:   Current (%)</t>
  </si>
  <si>
    <t>Portion of book:   1-59 Days late  (%)</t>
  </si>
  <si>
    <t>Portion of book:   60-89 Days late  (%)</t>
  </si>
  <si>
    <t>Portion of book:   90-119 days late (%)</t>
  </si>
  <si>
    <t>Total: 90 days or over</t>
  </si>
  <si>
    <t>Note: As % of end user book, not total book</t>
  </si>
  <si>
    <t>Gross Value of the debtors book (ZMW)</t>
  </si>
  <si>
    <t>Allowance for loan losses (ZMW)</t>
  </si>
  <si>
    <t xml:space="preserve">Banks </t>
  </si>
  <si>
    <t>Micro Finance Institutions - Small business development</t>
  </si>
  <si>
    <t>Micro Finance Institutions - other</t>
  </si>
  <si>
    <t>Other</t>
  </si>
  <si>
    <t>Total Gross Value of debtors book (ZMW)</t>
  </si>
  <si>
    <t>Net Book (ZMW)</t>
  </si>
  <si>
    <t>Allowance as percentage of gross book (%)</t>
  </si>
  <si>
    <t>Portion of book:   Current</t>
  </si>
  <si>
    <t xml:space="preserve">Portion of book:   1-29 days late </t>
  </si>
  <si>
    <t xml:space="preserve">Portion of book:   30-59 days late </t>
  </si>
  <si>
    <t xml:space="preserve">Portion of book:   60-89 days late </t>
  </si>
  <si>
    <t xml:space="preserve">Portion of book:   90-119 days late </t>
  </si>
  <si>
    <t xml:space="preserve">Portion of book:   120-179 days late </t>
  </si>
  <si>
    <t>Portion of book:  180 and more days late</t>
  </si>
  <si>
    <t>Proportion of Disbursements by Institution Type (Kwacha)</t>
  </si>
  <si>
    <t>Total Disbursements by End-User (Kwacha)</t>
  </si>
  <si>
    <t>Total Disbursements by Province (Kwacha)</t>
  </si>
  <si>
    <t>Total Disbursements by Rural/Urban (Kwacha)</t>
  </si>
  <si>
    <t>Access by Women (Kwacha)</t>
  </si>
  <si>
    <t>Access by Youth (Kwacha)</t>
  </si>
  <si>
    <t>Disbursement by Income Category (Kwacha)</t>
  </si>
  <si>
    <t>Total Kwacha disbursed</t>
  </si>
  <si>
    <t>Disbursements of Unsecured Credit by Loan Tenure (Kwacha)</t>
  </si>
  <si>
    <t>Disbursement by Product Type (Kwacha)</t>
  </si>
  <si>
    <t>Disbursement by Collection Method (Kwacha)</t>
  </si>
  <si>
    <t>Disbursements of Unsecured Credit—Purpose of Borrowing (Kwacha)</t>
  </si>
  <si>
    <t xml:space="preserve">Disbursements of Unsecured Credit by loan size (Kwacha) </t>
  </si>
  <si>
    <t>Disbursements by Enterprise Size (Kwacha)</t>
  </si>
  <si>
    <t>Disbursement by Farm Size (Kwacha)</t>
  </si>
  <si>
    <t>Disbursement by Business Size (Kwacha)</t>
  </si>
  <si>
    <t>Disbursement to Government (Kwacha)</t>
  </si>
  <si>
    <t>Disbursement to Other End-Users (Kwacha)</t>
  </si>
  <si>
    <t>Total Book by Product (Kwacha)</t>
  </si>
  <si>
    <t>Total Outstanding Loans by End-User (Kwacha)</t>
  </si>
  <si>
    <t>Q1 - 2018</t>
  </si>
  <si>
    <t>Q2 - 2018</t>
  </si>
  <si>
    <t>Q3 - 2018</t>
  </si>
  <si>
    <t>Q3- 2018</t>
  </si>
  <si>
    <t>Q2- 2018</t>
  </si>
  <si>
    <t>.</t>
  </si>
  <si>
    <t>Q4 - 2018</t>
  </si>
  <si>
    <t>Q4- 2018</t>
  </si>
  <si>
    <t>Q1 - 2019</t>
  </si>
  <si>
    <t>Q2 - 2019</t>
  </si>
  <si>
    <t>Q3 - 2019</t>
  </si>
  <si>
    <t>Q4 - 2019</t>
  </si>
  <si>
    <t>Q1 - 2020</t>
  </si>
  <si>
    <t>Q2 - 2020</t>
  </si>
  <si>
    <t>Portion of Small businesses accessed by women (%)</t>
  </si>
  <si>
    <t>Access by Women as a portion of End-User Types</t>
  </si>
  <si>
    <t>Non-performing loans according to Product</t>
  </si>
  <si>
    <t>Q3 - 2020</t>
  </si>
  <si>
    <t>Q4 - 2020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</si>
</sst>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  <numFmt numFmtId="166" formatCode="0.0%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color theme="1"/>
      <name val="Verdana"/>
      <family val="2"/>
    </font>
    <font>
      <b/>
      <sz val="10"/>
      <color theme="1"/>
      <name val="Times New Roman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7"/>
      <name val="Verdana"/>
      <family val="2"/>
    </font>
    <font>
      <sz val="8"/>
      <name val="Times New Roman"/>
      <family val="1"/>
    </font>
    <font>
      <sz val="10"/>
      <name val="Verdana"/>
      <family val="2"/>
    </font>
    <font>
      <b/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theme="7" tint="0.39997558519241921"/>
      </bottom>
      <diagonal/>
    </border>
    <border>
      <left/>
      <right/>
      <top style="medium">
        <color rgb="FF9999CC"/>
      </top>
      <bottom style="medium">
        <color rgb="FF9999CC"/>
      </bottom>
      <diagonal/>
    </border>
    <border>
      <left/>
      <right/>
      <top style="medium">
        <color rgb="FF9999CC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rgb="FF9999CC"/>
      </bottom>
      <diagonal/>
    </border>
    <border>
      <left/>
      <right/>
      <top/>
      <bottom style="medium">
        <color rgb="FFDE8ED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3" fillId="2" borderId="2" xfId="0" applyFont="1" applyFill="1" applyBorder="1" applyAlignment="1">
      <alignment horizontal="left" wrapText="1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right"/>
    </xf>
    <xf numFmtId="0" fontId="6" fillId="0" borderId="0" xfId="0" applyFont="1" applyFill="1"/>
    <xf numFmtId="165" fontId="7" fillId="0" borderId="0" xfId="0" applyNumberFormat="1" applyFont="1" applyFill="1" applyAlignment="1">
      <alignment horizontal="right"/>
    </xf>
    <xf numFmtId="166" fontId="7" fillId="0" borderId="0" xfId="0" applyNumberFormat="1" applyFont="1" applyFill="1" applyAlignment="1">
      <alignment horizontal="right"/>
    </xf>
    <xf numFmtId="3" fontId="7" fillId="0" borderId="0" xfId="0" applyNumberFormat="1" applyFont="1" applyFill="1" applyAlignment="1">
      <alignment horizontal="right"/>
    </xf>
    <xf numFmtId="0" fontId="7" fillId="0" borderId="0" xfId="0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0" fontId="4" fillId="0" borderId="0" xfId="0" applyFont="1"/>
    <xf numFmtId="0" fontId="4" fillId="0" borderId="0" xfId="0" applyFont="1" applyFill="1"/>
    <xf numFmtId="0" fontId="9" fillId="0" borderId="0" xfId="0" applyFont="1"/>
    <xf numFmtId="0" fontId="9" fillId="0" borderId="0" xfId="0" applyFont="1" applyFill="1"/>
    <xf numFmtId="0" fontId="3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165" fontId="3" fillId="2" borderId="2" xfId="2" applyNumberFormat="1" applyFont="1" applyFill="1" applyBorder="1" applyAlignment="1">
      <alignment horizontal="right"/>
    </xf>
    <xf numFmtId="165" fontId="3" fillId="2" borderId="2" xfId="2" quotePrefix="1" applyNumberFormat="1" applyFont="1" applyFill="1" applyBorder="1" applyAlignment="1">
      <alignment horizontal="right"/>
    </xf>
    <xf numFmtId="0" fontId="11" fillId="0" borderId="0" xfId="0" applyFont="1" applyBorder="1" applyAlignment="1">
      <alignment wrapText="1"/>
    </xf>
    <xf numFmtId="3" fontId="11" fillId="0" borderId="0" xfId="0" applyNumberFormat="1" applyFont="1" applyFill="1"/>
    <xf numFmtId="0" fontId="3" fillId="2" borderId="2" xfId="0" applyFont="1" applyFill="1" applyBorder="1" applyAlignment="1">
      <alignment wrapText="1"/>
    </xf>
    <xf numFmtId="165" fontId="3" fillId="2" borderId="2" xfId="2" applyNumberFormat="1" applyFont="1" applyFill="1" applyBorder="1"/>
    <xf numFmtId="0" fontId="7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right"/>
    </xf>
    <xf numFmtId="0" fontId="11" fillId="0" borderId="0" xfId="0" applyFont="1" applyBorder="1" applyAlignment="1">
      <alignment horizontal="left" wrapText="1"/>
    </xf>
    <xf numFmtId="165" fontId="11" fillId="0" borderId="0" xfId="2" applyNumberFormat="1" applyFont="1" applyFill="1" applyBorder="1" applyAlignment="1">
      <alignment vertical="center"/>
    </xf>
    <xf numFmtId="0" fontId="3" fillId="2" borderId="2" xfId="0" applyFont="1" applyFill="1" applyBorder="1"/>
    <xf numFmtId="0" fontId="3" fillId="2" borderId="2" xfId="0" quotePrefix="1" applyFont="1" applyFill="1" applyBorder="1" applyAlignment="1">
      <alignment horizontal="right"/>
    </xf>
    <xf numFmtId="0" fontId="11" fillId="0" borderId="0" xfId="0" applyFont="1" applyBorder="1"/>
    <xf numFmtId="166" fontId="11" fillId="0" borderId="0" xfId="1" applyNumberFormat="1" applyFont="1" applyFill="1" applyBorder="1"/>
    <xf numFmtId="0" fontId="11" fillId="0" borderId="0" xfId="0" applyFont="1" applyFill="1" applyBorder="1"/>
    <xf numFmtId="0" fontId="6" fillId="0" borderId="0" xfId="0" applyFont="1"/>
    <xf numFmtId="0" fontId="11" fillId="0" borderId="0" xfId="0" applyFont="1" applyBorder="1" applyAlignment="1"/>
    <xf numFmtId="165" fontId="11" fillId="0" borderId="0" xfId="2" applyNumberFormat="1" applyFont="1" applyFill="1" applyBorder="1"/>
    <xf numFmtId="166" fontId="7" fillId="0" borderId="0" xfId="1" applyNumberFormat="1" applyFont="1" applyFill="1" applyAlignment="1">
      <alignment horizontal="right"/>
    </xf>
    <xf numFmtId="0" fontId="11" fillId="0" borderId="0" xfId="0" applyFont="1" applyFill="1" applyBorder="1" applyAlignment="1">
      <alignment wrapText="1"/>
    </xf>
    <xf numFmtId="0" fontId="12" fillId="0" borderId="0" xfId="0" applyFont="1" applyFill="1" applyAlignment="1">
      <alignment horizontal="left" vertical="center"/>
    </xf>
    <xf numFmtId="3" fontId="6" fillId="0" borderId="0" xfId="0" applyNumberFormat="1" applyFont="1"/>
    <xf numFmtId="0" fontId="11" fillId="0" borderId="3" xfId="0" applyFont="1" applyFill="1" applyBorder="1" applyAlignment="1">
      <alignment horizontal="left" wrapText="1"/>
    </xf>
    <xf numFmtId="10" fontId="11" fillId="0" borderId="0" xfId="1" applyNumberFormat="1" applyFont="1" applyFill="1"/>
    <xf numFmtId="10" fontId="11" fillId="0" borderId="0" xfId="1" applyNumberFormat="1" applyFont="1" applyFill="1" applyBorder="1"/>
    <xf numFmtId="0" fontId="3" fillId="0" borderId="0" xfId="0" applyFont="1" applyFill="1" applyBorder="1"/>
    <xf numFmtId="10" fontId="3" fillId="0" borderId="0" xfId="1" applyNumberFormat="1" applyFont="1" applyFill="1" applyBorder="1"/>
    <xf numFmtId="0" fontId="3" fillId="0" borderId="2" xfId="0" quotePrefix="1" applyFont="1" applyFill="1" applyBorder="1" applyAlignment="1">
      <alignment horizontal="right"/>
    </xf>
    <xf numFmtId="165" fontId="8" fillId="0" borderId="0" xfId="0" applyNumberFormat="1" applyFont="1" applyFill="1" applyAlignment="1">
      <alignment horizontal="right"/>
    </xf>
    <xf numFmtId="0" fontId="11" fillId="0" borderId="0" xfId="0" applyFont="1"/>
    <xf numFmtId="166" fontId="11" fillId="0" borderId="0" xfId="1" applyNumberFormat="1" applyFont="1" applyFill="1"/>
    <xf numFmtId="0" fontId="11" fillId="0" borderId="7" xfId="0" applyFont="1" applyBorder="1" applyAlignment="1">
      <alignment wrapText="1"/>
    </xf>
    <xf numFmtId="166" fontId="11" fillId="0" borderId="7" xfId="1" applyNumberFormat="1" applyFont="1" applyFill="1" applyBorder="1"/>
    <xf numFmtId="10" fontId="11" fillId="0" borderId="0" xfId="1" applyNumberFormat="1" applyFont="1"/>
    <xf numFmtId="0" fontId="11" fillId="0" borderId="0" xfId="0" applyFont="1" applyFill="1"/>
    <xf numFmtId="0" fontId="11" fillId="0" borderId="3" xfId="0" applyFont="1" applyFill="1" applyBorder="1" applyAlignment="1">
      <alignment horizontal="left"/>
    </xf>
    <xf numFmtId="165" fontId="11" fillId="0" borderId="0" xfId="2" applyNumberFormat="1" applyFont="1" applyAlignment="1">
      <alignment horizontal="left" indent="1"/>
    </xf>
    <xf numFmtId="0" fontId="11" fillId="0" borderId="0" xfId="0" applyFont="1" applyFill="1" applyBorder="1" applyAlignment="1"/>
    <xf numFmtId="0" fontId="3" fillId="0" borderId="4" xfId="0" applyFont="1" applyBorder="1" applyAlignment="1"/>
    <xf numFmtId="10" fontId="11" fillId="0" borderId="4" xfId="1" applyNumberFormat="1" applyFont="1" applyFill="1" applyBorder="1"/>
    <xf numFmtId="0" fontId="11" fillId="0" borderId="5" xfId="0" applyFont="1" applyFill="1" applyBorder="1" applyAlignment="1">
      <alignment horizontal="left"/>
    </xf>
    <xf numFmtId="165" fontId="11" fillId="0" borderId="5" xfId="2" applyNumberFormat="1" applyFont="1" applyBorder="1" applyAlignment="1">
      <alignment horizontal="left" indent="1"/>
    </xf>
    <xf numFmtId="165" fontId="11" fillId="0" borderId="0" xfId="2" applyNumberFormat="1" applyFont="1" applyBorder="1" applyAlignment="1">
      <alignment horizontal="left" indent="1"/>
    </xf>
    <xf numFmtId="165" fontId="11" fillId="0" borderId="5" xfId="2" applyNumberFormat="1" applyFont="1" applyFill="1" applyBorder="1" applyAlignment="1">
      <alignment horizontal="left" indent="1"/>
    </xf>
    <xf numFmtId="165" fontId="11" fillId="0" borderId="0" xfId="2" applyNumberFormat="1" applyFont="1" applyFill="1" applyBorder="1" applyAlignment="1">
      <alignment horizontal="left" indent="1"/>
    </xf>
    <xf numFmtId="165" fontId="11" fillId="0" borderId="0" xfId="2" applyNumberFormat="1" applyFont="1" applyFill="1" applyAlignment="1">
      <alignment horizontal="left" indent="1"/>
    </xf>
    <xf numFmtId="0" fontId="3" fillId="0" borderId="0" xfId="0" applyFont="1" applyFill="1" applyBorder="1" applyAlignment="1"/>
    <xf numFmtId="10" fontId="11" fillId="0" borderId="6" xfId="1" applyNumberFormat="1" applyFont="1" applyFill="1" applyBorder="1" applyAlignment="1">
      <alignment horizontal="right" indent="1"/>
    </xf>
    <xf numFmtId="0" fontId="11" fillId="2" borderId="2" xfId="0" applyFont="1" applyFill="1" applyBorder="1" applyAlignment="1">
      <alignment wrapText="1"/>
    </xf>
    <xf numFmtId="165" fontId="11" fillId="3" borderId="2" xfId="2" applyNumberFormat="1" applyFont="1" applyFill="1" applyBorder="1" applyAlignment="1">
      <alignment horizontal="right"/>
    </xf>
    <xf numFmtId="165" fontId="3" fillId="2" borderId="0" xfId="2" applyNumberFormat="1" applyFont="1" applyFill="1" applyBorder="1"/>
    <xf numFmtId="10" fontId="3" fillId="2" borderId="2" xfId="1" applyNumberFormat="1" applyFont="1" applyFill="1" applyBorder="1"/>
    <xf numFmtId="167" fontId="11" fillId="0" borderId="0" xfId="3" applyNumberFormat="1" applyFont="1" applyFill="1"/>
    <xf numFmtId="165" fontId="11" fillId="0" borderId="0" xfId="0" applyNumberFormat="1" applyFont="1"/>
    <xf numFmtId="0" fontId="11" fillId="0" borderId="1" xfId="0" applyFont="1" applyBorder="1" applyAlignment="1">
      <alignment wrapText="1"/>
    </xf>
    <xf numFmtId="166" fontId="11" fillId="0" borderId="1" xfId="1" applyNumberFormat="1" applyFont="1" applyFill="1" applyBorder="1"/>
    <xf numFmtId="0" fontId="11" fillId="0" borderId="0" xfId="0" applyFont="1" applyFill="1" applyAlignment="1">
      <alignment horizontal="left"/>
    </xf>
    <xf numFmtId="166" fontId="11" fillId="0" borderId="0" xfId="1" applyNumberFormat="1" applyFont="1"/>
  </cellXfs>
  <cellStyles count="4">
    <cellStyle name="Comma" xfId="3" builtinId="3"/>
    <cellStyle name="Comma 2" xfId="2" xr:uid="{00000000-0005-0000-0000-000001000000}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DE8ED4"/>
      <color rgb="FFA030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redit%20Market%20Monitoring%20Program/Reporting/BOZ%20Internal%20Credit%20Market%20Report%20-%202017Q4v4.3(incl%20data%20tables%20for%20release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 Tables (wTotals)"/>
      <sheetName val="Contents"/>
      <sheetName val="Report Data"/>
      <sheetName val="Additional Data"/>
      <sheetName val="Additional Tables for Report"/>
      <sheetName val="Debt Stress Report "/>
      <sheetName val="Report Graphics (new)"/>
      <sheetName val="Report Graphics (old)"/>
      <sheetName val="Summary Report"/>
      <sheetName val="Access Report"/>
      <sheetName val="MSME Business loans "/>
      <sheetName val="Households-Individuals "/>
      <sheetName val="Large Business loans"/>
      <sheetName val="Agriculture Small"/>
      <sheetName val="Agriculture Large"/>
      <sheetName val="Government"/>
      <sheetName val="Other Users"/>
      <sheetName val="VBA code - hide and unhi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8">
          <cell r="A18" t="str">
            <v>Portion of total value of disbursements (percentage)</v>
          </cell>
          <cell r="C18" t="str">
            <v>Q1 - 2016</v>
          </cell>
          <cell r="D18" t="str">
            <v>Q2 - 2016</v>
          </cell>
          <cell r="E18" t="str">
            <v>Q3 - 2016</v>
          </cell>
          <cell r="F18" t="str">
            <v>Q4 - 2016</v>
          </cell>
          <cell r="G18" t="str">
            <v>Q1 - 2017</v>
          </cell>
          <cell r="H18" t="str">
            <v>Q2 - 2017</v>
          </cell>
          <cell r="I18" t="str">
            <v>Q3 - 2017</v>
          </cell>
          <cell r="J18" t="str">
            <v>Q4 - 2017</v>
          </cell>
          <cell r="K18" t="str">
            <v>% Distribution</v>
          </cell>
          <cell r="L18" t="str">
            <v>%ΔQ1-Q4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17"/>
  <sheetViews>
    <sheetView showGridLines="0" workbookViewId="0">
      <selection activeCell="F20" sqref="F20"/>
    </sheetView>
  </sheetViews>
  <sheetFormatPr defaultRowHeight="14.4" x14ac:dyDescent="0.3"/>
  <cols>
    <col min="2" max="2" width="30.21875" customWidth="1"/>
    <col min="3" max="3" width="29.44140625" customWidth="1"/>
    <col min="4" max="4" width="16.44140625" customWidth="1"/>
  </cols>
  <sheetData>
    <row r="1" spans="2:4" ht="15" thickBot="1" x14ac:dyDescent="0.35"/>
    <row r="2" spans="2:4" ht="15" thickBot="1" x14ac:dyDescent="0.35">
      <c r="B2" s="4" t="s">
        <v>0</v>
      </c>
      <c r="C2" s="4" t="s">
        <v>1</v>
      </c>
      <c r="D2" s="4" t="s">
        <v>2</v>
      </c>
    </row>
    <row r="3" spans="2:4" x14ac:dyDescent="0.3">
      <c r="B3" s="1" t="s">
        <v>3</v>
      </c>
      <c r="C3" s="5" t="s">
        <v>4</v>
      </c>
      <c r="D3">
        <v>1</v>
      </c>
    </row>
    <row r="4" spans="2:4" x14ac:dyDescent="0.3">
      <c r="B4" s="1"/>
      <c r="C4" s="5" t="s">
        <v>5</v>
      </c>
      <c r="D4">
        <v>181</v>
      </c>
    </row>
    <row r="5" spans="2:4" x14ac:dyDescent="0.3">
      <c r="B5" s="1"/>
      <c r="C5" s="5" t="s">
        <v>6</v>
      </c>
      <c r="D5">
        <v>306</v>
      </c>
    </row>
    <row r="6" spans="2:4" x14ac:dyDescent="0.3">
      <c r="B6" s="1"/>
      <c r="C6" s="5" t="s">
        <v>7</v>
      </c>
      <c r="D6">
        <v>354</v>
      </c>
    </row>
    <row r="7" spans="2:4" x14ac:dyDescent="0.3">
      <c r="B7" s="1"/>
      <c r="C7" s="6" t="s">
        <v>8</v>
      </c>
      <c r="D7">
        <v>396</v>
      </c>
    </row>
    <row r="8" spans="2:4" x14ac:dyDescent="0.3">
      <c r="B8" s="1"/>
      <c r="C8" s="5" t="s">
        <v>9</v>
      </c>
      <c r="D8">
        <v>438</v>
      </c>
    </row>
    <row r="9" spans="2:4" x14ac:dyDescent="0.3">
      <c r="B9" s="1"/>
      <c r="C9" s="5" t="s">
        <v>10</v>
      </c>
      <c r="D9">
        <v>478</v>
      </c>
    </row>
    <row r="10" spans="2:4" x14ac:dyDescent="0.3">
      <c r="B10" s="1"/>
      <c r="C10" s="5" t="s">
        <v>11</v>
      </c>
      <c r="D10">
        <v>520</v>
      </c>
    </row>
    <row r="11" spans="2:4" x14ac:dyDescent="0.3">
      <c r="B11" s="1"/>
      <c r="C11" s="5" t="s">
        <v>12</v>
      </c>
      <c r="D11">
        <v>568</v>
      </c>
    </row>
    <row r="12" spans="2:4" x14ac:dyDescent="0.3">
      <c r="B12" s="1"/>
      <c r="C12" s="5" t="s">
        <v>13</v>
      </c>
      <c r="D12">
        <v>603</v>
      </c>
    </row>
    <row r="13" spans="2:4" x14ac:dyDescent="0.3">
      <c r="B13" s="1"/>
      <c r="C13" s="5" t="s">
        <v>14</v>
      </c>
      <c r="D13">
        <v>641</v>
      </c>
    </row>
    <row r="14" spans="2:4" x14ac:dyDescent="0.3">
      <c r="C14" s="5"/>
    </row>
    <row r="15" spans="2:4" x14ac:dyDescent="0.3">
      <c r="B15" s="1" t="s">
        <v>15</v>
      </c>
      <c r="C15" s="5" t="s">
        <v>16</v>
      </c>
      <c r="D15">
        <v>2</v>
      </c>
    </row>
    <row r="16" spans="2:4" ht="15" thickBot="1" x14ac:dyDescent="0.35">
      <c r="B16" s="2"/>
      <c r="C16" s="7" t="s">
        <v>17</v>
      </c>
      <c r="D16" s="3">
        <v>50</v>
      </c>
    </row>
    <row r="17" spans="2:4" ht="15" thickBot="1" x14ac:dyDescent="0.35">
      <c r="B17" s="4"/>
      <c r="C17" s="4"/>
      <c r="D17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690"/>
  <sheetViews>
    <sheetView tabSelected="1" topLeftCell="B147" zoomScaleNormal="100" workbookViewId="0">
      <selection activeCell="W387" sqref="W387"/>
    </sheetView>
  </sheetViews>
  <sheetFormatPr defaultColWidth="9.21875" defaultRowHeight="10.199999999999999" x14ac:dyDescent="0.2"/>
  <cols>
    <col min="1" max="1" width="3.5546875" style="8" customWidth="1"/>
    <col min="2" max="2" width="42.21875" style="29" customWidth="1"/>
    <col min="3" max="7" width="20.5546875" style="8" hidden="1" customWidth="1"/>
    <col min="8" max="8" width="20.21875" style="8" hidden="1" customWidth="1"/>
    <col min="9" max="9" width="22.77734375" style="8" hidden="1" customWidth="1"/>
    <col min="10" max="14" width="20.5546875" style="8" hidden="1" customWidth="1"/>
    <col min="15" max="15" width="20" style="8" hidden="1" customWidth="1"/>
    <col min="16" max="16" width="20.44140625" style="8" hidden="1" customWidth="1"/>
    <col min="17" max="20" width="20.44140625" style="8" customWidth="1"/>
    <col min="21" max="21" width="19.21875" style="8" bestFit="1" customWidth="1"/>
    <col min="22" max="22" width="23" style="8" customWidth="1"/>
    <col min="23" max="16384" width="9.21875" style="8"/>
  </cols>
  <sheetData>
    <row r="1" spans="1:22" ht="12.6" x14ac:dyDescent="0.2">
      <c r="B1" s="19" t="s">
        <v>4</v>
      </c>
    </row>
    <row r="2" spans="1:22" s="20" customFormat="1" x14ac:dyDescent="0.2">
      <c r="B2" s="21"/>
      <c r="O2" s="8"/>
      <c r="P2" s="8"/>
      <c r="Q2" s="8"/>
      <c r="R2" s="8"/>
      <c r="S2" s="8"/>
      <c r="T2" s="8"/>
    </row>
    <row r="3" spans="1:22" s="20" customFormat="1" ht="13.2" thickBot="1" x14ac:dyDescent="0.25">
      <c r="A3" s="22"/>
      <c r="B3" s="19" t="s">
        <v>18</v>
      </c>
    </row>
    <row r="4" spans="1:22" s="20" customFormat="1" ht="13.2" thickBot="1" x14ac:dyDescent="0.25">
      <c r="B4" s="4"/>
      <c r="C4" s="23" t="s">
        <v>23</v>
      </c>
      <c r="D4" s="23" t="s">
        <v>24</v>
      </c>
      <c r="E4" s="23" t="s">
        <v>37</v>
      </c>
      <c r="F4" s="23" t="s">
        <v>38</v>
      </c>
      <c r="G4" s="23" t="s">
        <v>39</v>
      </c>
      <c r="H4" s="23" t="s">
        <v>40</v>
      </c>
      <c r="I4" s="23" t="s">
        <v>41</v>
      </c>
      <c r="J4" s="23" t="s">
        <v>42</v>
      </c>
      <c r="K4" s="24" t="s">
        <v>211</v>
      </c>
      <c r="L4" s="24" t="s">
        <v>212</v>
      </c>
      <c r="M4" s="24" t="s">
        <v>213</v>
      </c>
      <c r="N4" s="24" t="s">
        <v>217</v>
      </c>
      <c r="O4" s="24" t="s">
        <v>219</v>
      </c>
      <c r="P4" s="24" t="s">
        <v>220</v>
      </c>
      <c r="Q4" s="24" t="s">
        <v>221</v>
      </c>
      <c r="R4" s="24" t="s">
        <v>222</v>
      </c>
      <c r="S4" s="24" t="s">
        <v>223</v>
      </c>
      <c r="T4" s="24" t="s">
        <v>224</v>
      </c>
      <c r="U4" s="24" t="s">
        <v>228</v>
      </c>
      <c r="V4" s="24" t="s">
        <v>229</v>
      </c>
    </row>
    <row r="5" spans="1:22" s="20" customFormat="1" ht="12.6" x14ac:dyDescent="0.2">
      <c r="B5" s="25" t="s">
        <v>71</v>
      </c>
      <c r="C5" s="26">
        <v>53</v>
      </c>
      <c r="D5" s="26">
        <v>93</v>
      </c>
      <c r="E5" s="26">
        <v>67</v>
      </c>
      <c r="F5" s="26">
        <v>193</v>
      </c>
      <c r="G5" s="26">
        <v>50</v>
      </c>
      <c r="H5" s="26">
        <v>51</v>
      </c>
      <c r="I5" s="26">
        <v>77</v>
      </c>
      <c r="J5" s="26">
        <v>135</v>
      </c>
      <c r="K5" s="26">
        <v>88</v>
      </c>
      <c r="L5" s="26">
        <v>125</v>
      </c>
      <c r="M5" s="26">
        <v>112</v>
      </c>
      <c r="N5" s="26">
        <v>131</v>
      </c>
      <c r="O5" s="26">
        <v>111</v>
      </c>
      <c r="P5" s="26">
        <v>74</v>
      </c>
      <c r="Q5" s="26">
        <v>88</v>
      </c>
      <c r="R5" s="26">
        <v>222</v>
      </c>
      <c r="S5" s="26">
        <v>99</v>
      </c>
      <c r="T5" s="26">
        <v>63</v>
      </c>
      <c r="U5" s="26">
        <v>105</v>
      </c>
      <c r="V5" s="26">
        <v>70</v>
      </c>
    </row>
    <row r="6" spans="1:22" s="20" customFormat="1" ht="12.6" x14ac:dyDescent="0.2">
      <c r="B6" s="25" t="s">
        <v>72</v>
      </c>
      <c r="C6" s="26">
        <v>739</v>
      </c>
      <c r="D6" s="26">
        <v>463</v>
      </c>
      <c r="E6" s="26">
        <v>384</v>
      </c>
      <c r="F6" s="26">
        <v>905</v>
      </c>
      <c r="G6" s="26">
        <v>106</v>
      </c>
      <c r="H6" s="26">
        <v>130</v>
      </c>
      <c r="I6" s="26">
        <v>110</v>
      </c>
      <c r="J6" s="26">
        <v>159</v>
      </c>
      <c r="K6" s="26">
        <v>230</v>
      </c>
      <c r="L6" s="26">
        <v>184</v>
      </c>
      <c r="M6" s="26">
        <v>151</v>
      </c>
      <c r="N6" s="26">
        <v>563</v>
      </c>
      <c r="O6" s="26">
        <v>205</v>
      </c>
      <c r="P6" s="26">
        <v>169</v>
      </c>
      <c r="Q6" s="26">
        <v>188</v>
      </c>
      <c r="R6" s="26">
        <v>615</v>
      </c>
      <c r="S6" s="26">
        <v>478</v>
      </c>
      <c r="T6" s="26">
        <v>616</v>
      </c>
      <c r="U6" s="26">
        <v>869</v>
      </c>
      <c r="V6" s="26">
        <v>984</v>
      </c>
    </row>
    <row r="7" spans="1:22" s="20" customFormat="1" ht="12.6" x14ac:dyDescent="0.2">
      <c r="B7" s="25" t="s">
        <v>69</v>
      </c>
      <c r="C7" s="26">
        <v>237</v>
      </c>
      <c r="D7" s="26">
        <v>242</v>
      </c>
      <c r="E7" s="26">
        <v>245</v>
      </c>
      <c r="F7" s="26">
        <v>210</v>
      </c>
      <c r="G7" s="26">
        <v>224</v>
      </c>
      <c r="H7" s="26">
        <v>197</v>
      </c>
      <c r="I7" s="26">
        <v>356</v>
      </c>
      <c r="J7" s="26">
        <v>517</v>
      </c>
      <c r="K7" s="26">
        <v>223</v>
      </c>
      <c r="L7" s="26">
        <v>284</v>
      </c>
      <c r="M7" s="26">
        <v>598</v>
      </c>
      <c r="N7" s="26">
        <v>354</v>
      </c>
      <c r="O7" s="26">
        <v>493</v>
      </c>
      <c r="P7" s="26">
        <v>394</v>
      </c>
      <c r="Q7" s="26">
        <v>390</v>
      </c>
      <c r="R7" s="26">
        <v>434</v>
      </c>
      <c r="S7" s="26">
        <v>515</v>
      </c>
      <c r="T7" s="26">
        <v>423</v>
      </c>
      <c r="U7" s="26">
        <v>408</v>
      </c>
      <c r="V7" s="26">
        <v>369</v>
      </c>
    </row>
    <row r="8" spans="1:22" s="20" customFormat="1" ht="12.6" x14ac:dyDescent="0.2">
      <c r="B8" s="25" t="s">
        <v>70</v>
      </c>
      <c r="C8" s="26">
        <v>18344</v>
      </c>
      <c r="D8" s="26">
        <v>16295</v>
      </c>
      <c r="E8" s="26">
        <v>17214</v>
      </c>
      <c r="F8" s="26">
        <v>18098</v>
      </c>
      <c r="G8" s="26">
        <v>26363</v>
      </c>
      <c r="H8" s="26">
        <v>32530</v>
      </c>
      <c r="I8" s="26">
        <v>30688</v>
      </c>
      <c r="J8" s="26">
        <v>42735</v>
      </c>
      <c r="K8" s="26">
        <v>43361</v>
      </c>
      <c r="L8" s="26">
        <v>39792</v>
      </c>
      <c r="M8" s="26">
        <v>78352</v>
      </c>
      <c r="N8" s="26">
        <v>61924</v>
      </c>
      <c r="O8" s="26">
        <v>43290</v>
      </c>
      <c r="P8" s="26">
        <v>64450</v>
      </c>
      <c r="Q8" s="26">
        <v>94165</v>
      </c>
      <c r="R8" s="26">
        <v>96326</v>
      </c>
      <c r="S8" s="26">
        <v>93113</v>
      </c>
      <c r="T8" s="26">
        <v>90247</v>
      </c>
      <c r="U8" s="26">
        <v>92185</v>
      </c>
      <c r="V8" s="26">
        <v>95545</v>
      </c>
    </row>
    <row r="9" spans="1:22" s="20" customFormat="1" ht="12.6" x14ac:dyDescent="0.2">
      <c r="B9" s="25" t="s">
        <v>10</v>
      </c>
      <c r="C9" s="26">
        <v>9</v>
      </c>
      <c r="D9" s="26">
        <v>21</v>
      </c>
      <c r="E9" s="26">
        <v>8</v>
      </c>
      <c r="F9" s="26">
        <v>12</v>
      </c>
      <c r="G9" s="26">
        <v>8</v>
      </c>
      <c r="H9" s="26">
        <v>6</v>
      </c>
      <c r="I9" s="26">
        <v>65</v>
      </c>
      <c r="J9" s="26">
        <v>38</v>
      </c>
      <c r="K9" s="26">
        <v>14</v>
      </c>
      <c r="L9" s="26">
        <v>9</v>
      </c>
      <c r="M9" s="26">
        <v>15</v>
      </c>
      <c r="N9" s="26">
        <v>104</v>
      </c>
      <c r="O9" s="26">
        <v>33</v>
      </c>
      <c r="P9" s="26">
        <v>64</v>
      </c>
      <c r="Q9" s="26">
        <v>28</v>
      </c>
      <c r="R9" s="26">
        <v>20</v>
      </c>
      <c r="S9" s="26">
        <v>28</v>
      </c>
      <c r="T9" s="26">
        <v>36</v>
      </c>
      <c r="U9" s="26">
        <v>13</v>
      </c>
      <c r="V9" s="26">
        <v>24</v>
      </c>
    </row>
    <row r="10" spans="1:22" s="20" customFormat="1" ht="12.6" x14ac:dyDescent="0.2">
      <c r="B10" s="25" t="s">
        <v>5</v>
      </c>
      <c r="C10" s="26">
        <v>49744</v>
      </c>
      <c r="D10" s="26">
        <v>162702</v>
      </c>
      <c r="E10" s="26">
        <v>339841</v>
      </c>
      <c r="F10" s="26">
        <v>599923</v>
      </c>
      <c r="G10" s="26">
        <v>824118</v>
      </c>
      <c r="H10" s="26">
        <v>1406416</v>
      </c>
      <c r="I10" s="26">
        <v>1665832</v>
      </c>
      <c r="J10" s="26">
        <v>2115048</v>
      </c>
      <c r="K10" s="26">
        <v>2643011</v>
      </c>
      <c r="L10" s="26">
        <v>1826639</v>
      </c>
      <c r="M10" s="26">
        <v>4052906</v>
      </c>
      <c r="N10" s="26">
        <v>4974654</v>
      </c>
      <c r="O10" s="26">
        <v>5454540</v>
      </c>
      <c r="P10" s="26">
        <v>6129319</v>
      </c>
      <c r="Q10" s="26">
        <v>6262322</v>
      </c>
      <c r="R10" s="26">
        <v>6390358</v>
      </c>
      <c r="S10" s="26">
        <v>6223276</v>
      </c>
      <c r="T10" s="26">
        <v>5514411</v>
      </c>
      <c r="U10" s="26">
        <v>5056874</v>
      </c>
      <c r="V10" s="26">
        <v>5136866</v>
      </c>
    </row>
    <row r="11" spans="1:22" s="20" customFormat="1" ht="13.2" thickBot="1" x14ac:dyDescent="0.25">
      <c r="B11" s="25" t="s">
        <v>73</v>
      </c>
      <c r="C11" s="26">
        <v>148</v>
      </c>
      <c r="D11" s="26">
        <v>144</v>
      </c>
      <c r="E11" s="26">
        <v>172</v>
      </c>
      <c r="F11" s="26">
        <v>181</v>
      </c>
      <c r="G11" s="26">
        <v>161</v>
      </c>
      <c r="H11" s="26">
        <v>61</v>
      </c>
      <c r="I11" s="26">
        <v>23</v>
      </c>
      <c r="J11" s="26">
        <v>140</v>
      </c>
      <c r="K11" s="26">
        <v>0</v>
      </c>
      <c r="L11" s="26">
        <v>0</v>
      </c>
      <c r="M11" s="26">
        <v>1</v>
      </c>
      <c r="N11" s="26">
        <v>19</v>
      </c>
      <c r="O11" s="26">
        <v>3</v>
      </c>
      <c r="P11" s="26">
        <v>1</v>
      </c>
      <c r="Q11" s="26">
        <v>2</v>
      </c>
      <c r="R11" s="26">
        <v>7</v>
      </c>
      <c r="S11" s="26">
        <v>1</v>
      </c>
      <c r="T11" s="26">
        <v>4</v>
      </c>
      <c r="U11" s="26">
        <v>0</v>
      </c>
      <c r="V11" s="26">
        <v>3</v>
      </c>
    </row>
    <row r="12" spans="1:22" s="20" customFormat="1" ht="13.2" thickBot="1" x14ac:dyDescent="0.25">
      <c r="B12" s="27" t="s">
        <v>19</v>
      </c>
      <c r="C12" s="28">
        <v>69274</v>
      </c>
      <c r="D12" s="28">
        <v>179960</v>
      </c>
      <c r="E12" s="28">
        <v>357931</v>
      </c>
      <c r="F12" s="28">
        <v>619522</v>
      </c>
      <c r="G12" s="28">
        <v>851030</v>
      </c>
      <c r="H12" s="28">
        <v>1439391</v>
      </c>
      <c r="I12" s="28">
        <v>1697151</v>
      </c>
      <c r="J12" s="28">
        <v>2158772</v>
      </c>
      <c r="K12" s="28">
        <v>2686927</v>
      </c>
      <c r="L12" s="28">
        <f t="shared" ref="L12:Q12" si="0">SUM(L5:L11)</f>
        <v>1867033</v>
      </c>
      <c r="M12" s="28">
        <f t="shared" si="0"/>
        <v>4132135</v>
      </c>
      <c r="N12" s="28">
        <f t="shared" si="0"/>
        <v>5037749</v>
      </c>
      <c r="O12" s="28">
        <f t="shared" si="0"/>
        <v>5498675</v>
      </c>
      <c r="P12" s="28">
        <f t="shared" si="0"/>
        <v>6194471</v>
      </c>
      <c r="Q12" s="28">
        <f t="shared" si="0"/>
        <v>6357183</v>
      </c>
      <c r="R12" s="28">
        <f t="shared" ref="R12:S12" si="1">SUM(R5:R11)</f>
        <v>6487982</v>
      </c>
      <c r="S12" s="28">
        <f t="shared" si="1"/>
        <v>6317510</v>
      </c>
      <c r="T12" s="28">
        <f t="shared" ref="T12:V12" si="2">SUM(T5:T11)</f>
        <v>5605800</v>
      </c>
      <c r="U12" s="28">
        <f t="shared" si="2"/>
        <v>5150454</v>
      </c>
      <c r="V12" s="28">
        <f t="shared" si="2"/>
        <v>5233861</v>
      </c>
    </row>
    <row r="13" spans="1:22" s="20" customFormat="1" x14ac:dyDescent="0.2">
      <c r="B13" s="21"/>
    </row>
    <row r="16" spans="1:22" ht="13.2" thickBot="1" x14ac:dyDescent="0.25">
      <c r="B16" s="30" t="s">
        <v>20</v>
      </c>
    </row>
    <row r="17" spans="2:22" ht="13.2" thickBot="1" x14ac:dyDescent="0.25">
      <c r="B17" s="4"/>
      <c r="C17" s="23" t="s">
        <v>23</v>
      </c>
      <c r="D17" s="23" t="s">
        <v>24</v>
      </c>
      <c r="E17" s="23" t="s">
        <v>37</v>
      </c>
      <c r="F17" s="23" t="s">
        <v>38</v>
      </c>
      <c r="G17" s="23" t="s">
        <v>39</v>
      </c>
      <c r="H17" s="23" t="s">
        <v>40</v>
      </c>
      <c r="I17" s="23" t="s">
        <v>41</v>
      </c>
      <c r="J17" s="23" t="s">
        <v>42</v>
      </c>
      <c r="K17" s="24" t="s">
        <v>211</v>
      </c>
      <c r="L17" s="24" t="s">
        <v>212</v>
      </c>
      <c r="M17" s="24" t="s">
        <v>213</v>
      </c>
      <c r="N17" s="24" t="s">
        <v>217</v>
      </c>
      <c r="O17" s="24" t="s">
        <v>219</v>
      </c>
      <c r="P17" s="24" t="s">
        <v>220</v>
      </c>
      <c r="Q17" s="24" t="s">
        <v>221</v>
      </c>
      <c r="R17" s="24" t="s">
        <v>222</v>
      </c>
      <c r="S17" s="24" t="s">
        <v>223</v>
      </c>
      <c r="T17" s="24" t="s">
        <v>224</v>
      </c>
      <c r="U17" s="24" t="s">
        <v>228</v>
      </c>
      <c r="V17" s="24" t="s">
        <v>229</v>
      </c>
    </row>
    <row r="18" spans="2:22" ht="12.6" x14ac:dyDescent="0.2">
      <c r="B18" s="25" t="s">
        <v>71</v>
      </c>
      <c r="C18" s="26">
        <v>91</v>
      </c>
      <c r="D18" s="26">
        <v>134</v>
      </c>
      <c r="E18" s="26">
        <v>115</v>
      </c>
      <c r="F18" s="26">
        <v>101</v>
      </c>
      <c r="G18" s="26">
        <v>79</v>
      </c>
      <c r="H18" s="26">
        <v>80</v>
      </c>
      <c r="I18" s="26">
        <v>140</v>
      </c>
      <c r="J18" s="26">
        <v>126</v>
      </c>
      <c r="K18" s="26">
        <v>113</v>
      </c>
      <c r="L18" s="26">
        <v>148</v>
      </c>
      <c r="M18" s="26">
        <v>106</v>
      </c>
      <c r="N18" s="26">
        <v>141</v>
      </c>
      <c r="O18" s="26">
        <v>111</v>
      </c>
      <c r="P18" s="26">
        <v>77</v>
      </c>
      <c r="Q18" s="26">
        <v>90</v>
      </c>
      <c r="R18" s="26">
        <v>155</v>
      </c>
      <c r="S18" s="26">
        <v>107</v>
      </c>
      <c r="T18" s="26">
        <v>72</v>
      </c>
      <c r="U18" s="26">
        <v>109</v>
      </c>
      <c r="V18" s="26">
        <v>75</v>
      </c>
    </row>
    <row r="19" spans="2:22" ht="12.6" x14ac:dyDescent="0.2">
      <c r="B19" s="25" t="s">
        <v>72</v>
      </c>
      <c r="C19" s="26">
        <v>771</v>
      </c>
      <c r="D19" s="26">
        <v>587</v>
      </c>
      <c r="E19" s="26">
        <v>773</v>
      </c>
      <c r="F19" s="26">
        <v>1026</v>
      </c>
      <c r="G19" s="26">
        <v>587</v>
      </c>
      <c r="H19" s="26">
        <v>313</v>
      </c>
      <c r="I19" s="26">
        <v>249</v>
      </c>
      <c r="J19" s="26">
        <v>268</v>
      </c>
      <c r="K19" s="26">
        <v>357</v>
      </c>
      <c r="L19" s="26">
        <v>346</v>
      </c>
      <c r="M19" s="26">
        <v>315</v>
      </c>
      <c r="N19" s="26">
        <v>690</v>
      </c>
      <c r="O19" s="26">
        <v>415</v>
      </c>
      <c r="P19" s="26">
        <v>368</v>
      </c>
      <c r="Q19" s="26">
        <v>394</v>
      </c>
      <c r="R19" s="26">
        <v>647</v>
      </c>
      <c r="S19" s="26">
        <v>440</v>
      </c>
      <c r="T19" s="26">
        <v>316</v>
      </c>
      <c r="U19" s="26">
        <v>595</v>
      </c>
      <c r="V19" s="26">
        <v>1233</v>
      </c>
    </row>
    <row r="20" spans="2:22" ht="12.6" x14ac:dyDescent="0.2">
      <c r="B20" s="25" t="s">
        <v>69</v>
      </c>
      <c r="C20" s="26">
        <v>353</v>
      </c>
      <c r="D20" s="26">
        <v>404</v>
      </c>
      <c r="E20" s="26">
        <v>231</v>
      </c>
      <c r="F20" s="26">
        <v>237</v>
      </c>
      <c r="G20" s="26">
        <v>227</v>
      </c>
      <c r="H20" s="26">
        <v>329</v>
      </c>
      <c r="I20" s="26">
        <v>428</v>
      </c>
      <c r="J20" s="26">
        <v>406</v>
      </c>
      <c r="K20" s="26">
        <v>231</v>
      </c>
      <c r="L20" s="26">
        <v>378</v>
      </c>
      <c r="M20" s="26">
        <v>449</v>
      </c>
      <c r="N20" s="26">
        <v>454</v>
      </c>
      <c r="O20" s="26">
        <v>471</v>
      </c>
      <c r="P20" s="26">
        <v>378</v>
      </c>
      <c r="Q20" s="26">
        <v>319</v>
      </c>
      <c r="R20" s="26">
        <v>433</v>
      </c>
      <c r="S20" s="26">
        <v>532</v>
      </c>
      <c r="T20" s="26">
        <v>426</v>
      </c>
      <c r="U20" s="26">
        <v>385</v>
      </c>
      <c r="V20" s="26">
        <v>326</v>
      </c>
    </row>
    <row r="21" spans="2:22" ht="12.6" x14ac:dyDescent="0.2">
      <c r="B21" s="25" t="s">
        <v>70</v>
      </c>
      <c r="C21" s="26">
        <v>16385</v>
      </c>
      <c r="D21" s="26">
        <v>16358</v>
      </c>
      <c r="E21" s="26">
        <v>17506</v>
      </c>
      <c r="F21" s="26">
        <v>18937</v>
      </c>
      <c r="G21" s="26">
        <v>16739</v>
      </c>
      <c r="H21" s="26">
        <v>20230</v>
      </c>
      <c r="I21" s="26">
        <v>20867</v>
      </c>
      <c r="J21" s="26">
        <v>25402</v>
      </c>
      <c r="K21" s="26">
        <v>23900</v>
      </c>
      <c r="L21" s="26">
        <v>31491</v>
      </c>
      <c r="M21" s="26">
        <v>41178</v>
      </c>
      <c r="N21" s="26">
        <v>40310</v>
      </c>
      <c r="O21" s="26">
        <v>40572</v>
      </c>
      <c r="P21" s="26">
        <v>44881</v>
      </c>
      <c r="Q21" s="26">
        <v>47043</v>
      </c>
      <c r="R21" s="26">
        <v>43707</v>
      </c>
      <c r="S21" s="26">
        <v>44918</v>
      </c>
      <c r="T21" s="26">
        <v>41558</v>
      </c>
      <c r="U21" s="26">
        <v>49709</v>
      </c>
      <c r="V21" s="26">
        <v>51959</v>
      </c>
    </row>
    <row r="22" spans="2:22" ht="12.6" x14ac:dyDescent="0.2">
      <c r="B22" s="25" t="s">
        <v>10</v>
      </c>
      <c r="C22" s="26">
        <v>107</v>
      </c>
      <c r="D22" s="26">
        <v>165</v>
      </c>
      <c r="E22" s="26">
        <v>91</v>
      </c>
      <c r="F22" s="26">
        <v>38</v>
      </c>
      <c r="G22" s="26">
        <v>21</v>
      </c>
      <c r="H22" s="26">
        <v>12</v>
      </c>
      <c r="I22" s="26">
        <v>54</v>
      </c>
      <c r="J22" s="26">
        <v>60</v>
      </c>
      <c r="K22" s="26">
        <v>51</v>
      </c>
      <c r="L22" s="26">
        <v>25</v>
      </c>
      <c r="M22" s="26">
        <v>27</v>
      </c>
      <c r="N22" s="26">
        <v>105</v>
      </c>
      <c r="O22" s="26">
        <v>30</v>
      </c>
      <c r="P22" s="26">
        <v>77</v>
      </c>
      <c r="Q22" s="26">
        <v>35</v>
      </c>
      <c r="R22" s="26">
        <v>14</v>
      </c>
      <c r="S22" s="26">
        <v>31</v>
      </c>
      <c r="T22" s="26">
        <v>24</v>
      </c>
      <c r="U22" s="26">
        <v>16</v>
      </c>
      <c r="V22" s="26">
        <v>15</v>
      </c>
    </row>
    <row r="23" spans="2:22" ht="12.6" x14ac:dyDescent="0.2">
      <c r="B23" s="25" t="s">
        <v>5</v>
      </c>
      <c r="C23" s="26">
        <v>77043</v>
      </c>
      <c r="D23" s="26">
        <v>158806</v>
      </c>
      <c r="E23" s="26">
        <v>183219</v>
      </c>
      <c r="F23" s="26">
        <v>236793</v>
      </c>
      <c r="G23" s="26">
        <v>313093</v>
      </c>
      <c r="H23" s="26">
        <v>539667.93332000007</v>
      </c>
      <c r="I23" s="26">
        <v>740370</v>
      </c>
      <c r="J23" s="26">
        <v>949630</v>
      </c>
      <c r="K23" s="26">
        <v>1221427</v>
      </c>
      <c r="L23" s="26">
        <v>1248235</v>
      </c>
      <c r="M23" s="26">
        <v>1638998</v>
      </c>
      <c r="N23" s="26">
        <v>1649181</v>
      </c>
      <c r="O23" s="26">
        <v>1782849</v>
      </c>
      <c r="P23" s="26">
        <v>1955490</v>
      </c>
      <c r="Q23" s="26">
        <v>1899365</v>
      </c>
      <c r="R23" s="26">
        <v>1169818</v>
      </c>
      <c r="S23" s="26">
        <v>861741</v>
      </c>
      <c r="T23" s="26">
        <v>702193</v>
      </c>
      <c r="U23" s="26">
        <v>669349</v>
      </c>
      <c r="V23" s="26">
        <v>874670</v>
      </c>
    </row>
    <row r="24" spans="2:22" ht="13.2" thickBot="1" x14ac:dyDescent="0.25">
      <c r="B24" s="25" t="s">
        <v>73</v>
      </c>
      <c r="C24" s="26">
        <v>160</v>
      </c>
      <c r="D24" s="26">
        <v>320</v>
      </c>
      <c r="E24" s="26">
        <v>181</v>
      </c>
      <c r="F24" s="26">
        <v>186</v>
      </c>
      <c r="G24" s="26">
        <v>163</v>
      </c>
      <c r="H24" s="26">
        <v>62</v>
      </c>
      <c r="I24" s="26">
        <v>23</v>
      </c>
      <c r="J24" s="26">
        <v>53</v>
      </c>
      <c r="K24" s="26">
        <v>8</v>
      </c>
      <c r="L24" s="26">
        <v>5</v>
      </c>
      <c r="M24" s="26">
        <v>2</v>
      </c>
      <c r="N24" s="26">
        <v>20</v>
      </c>
      <c r="O24" s="26">
        <v>7</v>
      </c>
      <c r="P24" s="26">
        <v>1</v>
      </c>
      <c r="Q24" s="26">
        <v>3</v>
      </c>
      <c r="R24" s="26">
        <v>5</v>
      </c>
      <c r="S24" s="26">
        <v>1</v>
      </c>
      <c r="T24" s="26">
        <v>5</v>
      </c>
      <c r="U24" s="26">
        <v>9</v>
      </c>
      <c r="V24" s="26">
        <v>7</v>
      </c>
    </row>
    <row r="25" spans="2:22" ht="13.2" thickBot="1" x14ac:dyDescent="0.25">
      <c r="B25" s="27" t="s">
        <v>19</v>
      </c>
      <c r="C25" s="28">
        <v>94910</v>
      </c>
      <c r="D25" s="28">
        <v>176774</v>
      </c>
      <c r="E25" s="28">
        <v>202114</v>
      </c>
      <c r="F25" s="28">
        <v>257318</v>
      </c>
      <c r="G25" s="28">
        <v>330909</v>
      </c>
      <c r="H25" s="28">
        <v>560632.93332000007</v>
      </c>
      <c r="I25" s="28">
        <v>762119</v>
      </c>
      <c r="J25" s="28">
        <v>975945</v>
      </c>
      <c r="K25" s="28">
        <v>1246087</v>
      </c>
      <c r="L25" s="28">
        <v>1280628</v>
      </c>
      <c r="M25" s="28">
        <f t="shared" ref="M25:S25" si="3">SUM(M18:M24)</f>
        <v>1681075</v>
      </c>
      <c r="N25" s="28">
        <f t="shared" si="3"/>
        <v>1690901</v>
      </c>
      <c r="O25" s="28">
        <f t="shared" si="3"/>
        <v>1824455</v>
      </c>
      <c r="P25" s="28">
        <f t="shared" si="3"/>
        <v>2001272</v>
      </c>
      <c r="Q25" s="28">
        <f t="shared" si="3"/>
        <v>1947249</v>
      </c>
      <c r="R25" s="28">
        <f t="shared" si="3"/>
        <v>1214779</v>
      </c>
      <c r="S25" s="28">
        <f t="shared" si="3"/>
        <v>907770</v>
      </c>
      <c r="T25" s="28">
        <f t="shared" ref="T25:V25" si="4">SUM(T18:T24)</f>
        <v>744594</v>
      </c>
      <c r="U25" s="28">
        <f t="shared" si="4"/>
        <v>720172</v>
      </c>
      <c r="V25" s="28">
        <f t="shared" si="4"/>
        <v>928285</v>
      </c>
    </row>
    <row r="29" spans="2:22" ht="13.2" thickBot="1" x14ac:dyDescent="0.25">
      <c r="B29" s="31" t="s">
        <v>21</v>
      </c>
    </row>
    <row r="30" spans="2:22" ht="13.2" thickBot="1" x14ac:dyDescent="0.25">
      <c r="B30" s="32"/>
      <c r="C30" s="33" t="s">
        <v>23</v>
      </c>
      <c r="D30" s="33" t="s">
        <v>24</v>
      </c>
      <c r="E30" s="33" t="s">
        <v>25</v>
      </c>
      <c r="F30" s="33" t="s">
        <v>26</v>
      </c>
      <c r="G30" s="33" t="s">
        <v>27</v>
      </c>
      <c r="H30" s="33" t="s">
        <v>28</v>
      </c>
      <c r="I30" s="33" t="s">
        <v>29</v>
      </c>
      <c r="J30" s="33" t="s">
        <v>30</v>
      </c>
      <c r="K30" s="24" t="s">
        <v>211</v>
      </c>
      <c r="L30" s="24" t="s">
        <v>212</v>
      </c>
      <c r="M30" s="24" t="s">
        <v>213</v>
      </c>
      <c r="N30" s="24" t="s">
        <v>217</v>
      </c>
      <c r="O30" s="24" t="s">
        <v>219</v>
      </c>
      <c r="P30" s="24" t="s">
        <v>220</v>
      </c>
      <c r="Q30" s="24" t="s">
        <v>221</v>
      </c>
      <c r="R30" s="24" t="s">
        <v>222</v>
      </c>
      <c r="S30" s="24" t="s">
        <v>223</v>
      </c>
      <c r="T30" s="24" t="s">
        <v>224</v>
      </c>
      <c r="U30" s="24" t="s">
        <v>228</v>
      </c>
      <c r="V30" s="24" t="s">
        <v>229</v>
      </c>
    </row>
    <row r="31" spans="2:22" ht="12.6" x14ac:dyDescent="0.2">
      <c r="B31" s="34" t="s">
        <v>75</v>
      </c>
      <c r="C31" s="35">
        <v>877389440.45611799</v>
      </c>
      <c r="D31" s="35">
        <v>1620765848.6737576</v>
      </c>
      <c r="E31" s="35">
        <v>587046168.45949566</v>
      </c>
      <c r="F31" s="35">
        <v>622216151.30063546</v>
      </c>
      <c r="G31" s="35">
        <v>786515506.43563998</v>
      </c>
      <c r="H31" s="35">
        <v>788097156.49776006</v>
      </c>
      <c r="I31" s="35">
        <v>904919870.34677541</v>
      </c>
      <c r="J31" s="35">
        <v>1020473291.6005434</v>
      </c>
      <c r="K31" s="35">
        <v>670490129.05173671</v>
      </c>
      <c r="L31" s="35">
        <v>734705202</v>
      </c>
      <c r="M31" s="35">
        <v>1285596015.4000001</v>
      </c>
      <c r="N31" s="35">
        <v>1092053779</v>
      </c>
      <c r="O31" s="35">
        <v>1699930018</v>
      </c>
      <c r="P31" s="35">
        <v>1637769770</v>
      </c>
      <c r="Q31" s="35">
        <v>1126602437.9400001</v>
      </c>
      <c r="R31" s="35">
        <v>1716765473</v>
      </c>
      <c r="S31" s="35">
        <v>2337535883</v>
      </c>
      <c r="T31" s="35">
        <v>1598492485</v>
      </c>
      <c r="U31" s="35">
        <v>2319947677</v>
      </c>
      <c r="V31" s="35">
        <v>5536092376</v>
      </c>
    </row>
    <row r="32" spans="2:22" ht="12.6" x14ac:dyDescent="0.2">
      <c r="B32" s="34" t="s">
        <v>74</v>
      </c>
      <c r="C32" s="35">
        <v>771433127.53816593</v>
      </c>
      <c r="D32" s="35">
        <v>1140343051.4463415</v>
      </c>
      <c r="E32" s="35">
        <v>325701653.74124825</v>
      </c>
      <c r="F32" s="35">
        <v>502690790.7418611</v>
      </c>
      <c r="G32" s="35">
        <v>768488014.67140305</v>
      </c>
      <c r="H32" s="35">
        <v>699845087.32076097</v>
      </c>
      <c r="I32" s="35">
        <v>964545098.84693813</v>
      </c>
      <c r="J32" s="35">
        <v>773918995.45157194</v>
      </c>
      <c r="K32" s="35">
        <v>475378088.2525394</v>
      </c>
      <c r="L32" s="35">
        <v>760418010</v>
      </c>
      <c r="M32" s="35">
        <v>1002219145</v>
      </c>
      <c r="N32" s="35">
        <v>1146051871</v>
      </c>
      <c r="O32" s="35">
        <v>4814447149</v>
      </c>
      <c r="P32" s="35">
        <v>1079970220</v>
      </c>
      <c r="Q32" s="35">
        <v>619229610</v>
      </c>
      <c r="R32" s="35">
        <v>1138919231</v>
      </c>
      <c r="S32" s="35">
        <v>1050892330</v>
      </c>
      <c r="T32" s="35">
        <v>1013040722</v>
      </c>
      <c r="U32" s="35">
        <v>1026756130</v>
      </c>
      <c r="V32" s="35">
        <v>2298315740</v>
      </c>
    </row>
    <row r="33" spans="2:22" ht="12.6" x14ac:dyDescent="0.2">
      <c r="B33" s="34" t="s">
        <v>77</v>
      </c>
      <c r="C33" s="35">
        <v>682377736.32865298</v>
      </c>
      <c r="D33" s="35">
        <v>693649874.88000011</v>
      </c>
      <c r="E33" s="35">
        <v>256255733.24783301</v>
      </c>
      <c r="F33" s="35">
        <v>442451775.54534101</v>
      </c>
      <c r="G33" s="35">
        <v>328570005.30356079</v>
      </c>
      <c r="H33" s="35">
        <v>469218970.96471</v>
      </c>
      <c r="I33" s="35">
        <v>674506204.51715398</v>
      </c>
      <c r="J33" s="35">
        <v>1123782952.654227</v>
      </c>
      <c r="K33" s="35">
        <v>673683885.38</v>
      </c>
      <c r="L33" s="35">
        <v>719019520.5</v>
      </c>
      <c r="M33" s="35">
        <v>770066924</v>
      </c>
      <c r="N33" s="35">
        <v>1681252416</v>
      </c>
      <c r="O33" s="35">
        <v>6114015095</v>
      </c>
      <c r="P33" s="35">
        <v>927411950</v>
      </c>
      <c r="Q33" s="35">
        <v>838180099.70000005</v>
      </c>
      <c r="R33" s="35">
        <v>2012294817.1199999</v>
      </c>
      <c r="S33" s="35">
        <v>1711358324.7</v>
      </c>
      <c r="T33" s="35">
        <v>964727854</v>
      </c>
      <c r="U33" s="35">
        <v>726682906.47000003</v>
      </c>
      <c r="V33" s="35">
        <v>1056279680</v>
      </c>
    </row>
    <row r="34" spans="2:22" ht="13.2" thickBot="1" x14ac:dyDescent="0.25">
      <c r="B34" s="34" t="s">
        <v>76</v>
      </c>
      <c r="C34" s="35">
        <v>600768518.36415005</v>
      </c>
      <c r="D34" s="35">
        <v>637769974.17750001</v>
      </c>
      <c r="E34" s="35">
        <v>808914732.32499981</v>
      </c>
      <c r="F34" s="35">
        <v>1104027786.3285539</v>
      </c>
      <c r="G34" s="35">
        <v>1076228513.8348</v>
      </c>
      <c r="H34" s="35">
        <v>1506704122.076014</v>
      </c>
      <c r="I34" s="35">
        <v>1707161081.5861998</v>
      </c>
      <c r="J34" s="35">
        <v>1946677759.4561689</v>
      </c>
      <c r="K34" s="35">
        <v>1866240222.41344</v>
      </c>
      <c r="L34" s="35">
        <v>2384163583</v>
      </c>
      <c r="M34" s="35">
        <v>2805741016</v>
      </c>
      <c r="N34" s="35">
        <v>2333183228.3499999</v>
      </c>
      <c r="O34" s="35">
        <v>2047908736</v>
      </c>
      <c r="P34" s="35">
        <v>2163078256</v>
      </c>
      <c r="Q34" s="35">
        <v>2223949189.3000002</v>
      </c>
      <c r="R34" s="35">
        <v>2126336044</v>
      </c>
      <c r="S34" s="35">
        <v>1463349127</v>
      </c>
      <c r="T34" s="35">
        <v>1205206174.2</v>
      </c>
      <c r="U34" s="35">
        <v>2452517497</v>
      </c>
      <c r="V34" s="35">
        <v>2968995114</v>
      </c>
    </row>
    <row r="35" spans="2:22" ht="13.2" thickBot="1" x14ac:dyDescent="0.25">
      <c r="B35" s="36" t="s">
        <v>54</v>
      </c>
      <c r="C35" s="28">
        <v>2931968822.6870871</v>
      </c>
      <c r="D35" s="28">
        <v>4092528749.177599</v>
      </c>
      <c r="E35" s="28">
        <v>1977518591.773577</v>
      </c>
      <c r="F35" s="28">
        <v>2671386504.006392</v>
      </c>
      <c r="G35" s="28">
        <v>2959802040.2454038</v>
      </c>
      <c r="H35" s="28">
        <v>3463865336.8592448</v>
      </c>
      <c r="I35" s="28">
        <v>4251132255.2970667</v>
      </c>
      <c r="J35" s="28">
        <v>4864852999.1625099</v>
      </c>
      <c r="K35" s="28">
        <v>3685792325.0977163</v>
      </c>
      <c r="L35" s="28">
        <f t="shared" ref="L35:Q35" si="5">SUM(L31:L34)</f>
        <v>4598306315.5</v>
      </c>
      <c r="M35" s="28">
        <f t="shared" si="5"/>
        <v>5863623100.3999996</v>
      </c>
      <c r="N35" s="28">
        <f t="shared" si="5"/>
        <v>6252541294.3500004</v>
      </c>
      <c r="O35" s="28">
        <f t="shared" si="5"/>
        <v>14676300998</v>
      </c>
      <c r="P35" s="28">
        <f t="shared" si="5"/>
        <v>5808230196</v>
      </c>
      <c r="Q35" s="28">
        <f t="shared" si="5"/>
        <v>4807961336.9400005</v>
      </c>
      <c r="R35" s="28">
        <f t="shared" ref="R35" si="6">SUM(R31:R34)</f>
        <v>6994315565.1199999</v>
      </c>
      <c r="S35" s="28">
        <f>SUM(S31:S34)</f>
        <v>6563135664.6999998</v>
      </c>
      <c r="T35" s="28">
        <f>SUM(T31:T34)</f>
        <v>4781467235.1999998</v>
      </c>
      <c r="U35" s="28">
        <f>SUM(U31:U34)</f>
        <v>6525904210.4700003</v>
      </c>
      <c r="V35" s="28">
        <f>SUM(V31:V34)</f>
        <v>11859682910</v>
      </c>
    </row>
    <row r="39" spans="2:22" ht="13.2" thickBot="1" x14ac:dyDescent="0.25">
      <c r="B39" s="30" t="s">
        <v>22</v>
      </c>
    </row>
    <row r="40" spans="2:22" ht="13.2" thickBot="1" x14ac:dyDescent="0.25">
      <c r="B40" s="32"/>
      <c r="C40" s="33" t="s">
        <v>23</v>
      </c>
      <c r="D40" s="33" t="s">
        <v>24</v>
      </c>
      <c r="E40" s="33" t="s">
        <v>25</v>
      </c>
      <c r="F40" s="33" t="s">
        <v>26</v>
      </c>
      <c r="G40" s="33" t="s">
        <v>27</v>
      </c>
      <c r="H40" s="33" t="s">
        <v>28</v>
      </c>
      <c r="I40" s="33" t="s">
        <v>29</v>
      </c>
      <c r="J40" s="33" t="s">
        <v>30</v>
      </c>
      <c r="K40" s="37" t="s">
        <v>211</v>
      </c>
      <c r="L40" s="37" t="s">
        <v>212</v>
      </c>
      <c r="M40" s="37" t="s">
        <v>213</v>
      </c>
      <c r="N40" s="37" t="s">
        <v>217</v>
      </c>
      <c r="O40" s="37" t="s">
        <v>219</v>
      </c>
      <c r="P40" s="37" t="s">
        <v>220</v>
      </c>
      <c r="Q40" s="37" t="s">
        <v>221</v>
      </c>
      <c r="R40" s="37" t="s">
        <v>222</v>
      </c>
      <c r="S40" s="37" t="s">
        <v>223</v>
      </c>
      <c r="T40" s="37" t="s">
        <v>224</v>
      </c>
      <c r="U40" s="24" t="s">
        <v>228</v>
      </c>
      <c r="V40" s="24" t="s">
        <v>229</v>
      </c>
    </row>
    <row r="41" spans="2:22" ht="12.6" x14ac:dyDescent="0.2">
      <c r="B41" s="34" t="s">
        <v>75</v>
      </c>
      <c r="C41" s="35">
        <v>9929</v>
      </c>
      <c r="D41" s="35">
        <v>10424</v>
      </c>
      <c r="E41" s="35">
        <v>6918</v>
      </c>
      <c r="F41" s="35">
        <v>7962</v>
      </c>
      <c r="G41" s="35">
        <v>10334</v>
      </c>
      <c r="H41" s="35">
        <v>9872.2000000000007</v>
      </c>
      <c r="I41" s="35">
        <v>9032</v>
      </c>
      <c r="J41" s="35">
        <v>10094</v>
      </c>
      <c r="K41" s="35">
        <v>7153</v>
      </c>
      <c r="L41" s="35">
        <v>8375</v>
      </c>
      <c r="M41" s="35">
        <v>8416</v>
      </c>
      <c r="N41" s="35">
        <v>8302</v>
      </c>
      <c r="O41" s="35">
        <v>8506</v>
      </c>
      <c r="P41" s="35">
        <v>10029</v>
      </c>
      <c r="Q41" s="35">
        <v>10511</v>
      </c>
      <c r="R41" s="35">
        <v>9488</v>
      </c>
      <c r="S41" s="35">
        <v>8748</v>
      </c>
      <c r="T41" s="35">
        <v>5911</v>
      </c>
      <c r="U41" s="35">
        <v>9306</v>
      </c>
      <c r="V41" s="35">
        <v>9346</v>
      </c>
    </row>
    <row r="42" spans="2:22" ht="12.6" x14ac:dyDescent="0.2">
      <c r="B42" s="34" t="s">
        <v>74</v>
      </c>
      <c r="C42" s="35">
        <v>1021</v>
      </c>
      <c r="D42" s="35">
        <v>2325</v>
      </c>
      <c r="E42" s="35">
        <v>448</v>
      </c>
      <c r="F42" s="35">
        <v>501</v>
      </c>
      <c r="G42" s="35">
        <v>629</v>
      </c>
      <c r="H42" s="35">
        <v>504</v>
      </c>
      <c r="I42" s="35">
        <v>550</v>
      </c>
      <c r="J42" s="35">
        <v>713</v>
      </c>
      <c r="K42" s="35">
        <v>440</v>
      </c>
      <c r="L42" s="35">
        <v>568</v>
      </c>
      <c r="M42" s="35">
        <v>580</v>
      </c>
      <c r="N42" s="35">
        <v>878</v>
      </c>
      <c r="O42" s="35">
        <v>580</v>
      </c>
      <c r="P42" s="35">
        <v>724</v>
      </c>
      <c r="Q42" s="35">
        <v>570</v>
      </c>
      <c r="R42" s="35">
        <v>562</v>
      </c>
      <c r="S42" s="35">
        <v>460</v>
      </c>
      <c r="T42" s="35">
        <v>692</v>
      </c>
      <c r="U42" s="35">
        <v>490</v>
      </c>
      <c r="V42" s="35">
        <v>726</v>
      </c>
    </row>
    <row r="43" spans="2:22" ht="12.6" x14ac:dyDescent="0.2">
      <c r="B43" s="34" t="s">
        <v>77</v>
      </c>
      <c r="C43" s="35">
        <v>3122</v>
      </c>
      <c r="D43" s="35">
        <v>3447</v>
      </c>
      <c r="E43" s="35">
        <v>466</v>
      </c>
      <c r="F43" s="35">
        <v>392</v>
      </c>
      <c r="G43" s="35">
        <v>395</v>
      </c>
      <c r="H43" s="35">
        <v>390</v>
      </c>
      <c r="I43" s="35">
        <v>614</v>
      </c>
      <c r="J43" s="35">
        <v>734</v>
      </c>
      <c r="K43" s="35">
        <v>442</v>
      </c>
      <c r="L43" s="35">
        <v>739</v>
      </c>
      <c r="M43" s="35">
        <v>2126</v>
      </c>
      <c r="N43" s="35">
        <v>1418</v>
      </c>
      <c r="O43" s="35">
        <v>1369</v>
      </c>
      <c r="P43" s="35">
        <v>1359</v>
      </c>
      <c r="Q43" s="35">
        <v>1030</v>
      </c>
      <c r="R43" s="35">
        <v>828</v>
      </c>
      <c r="S43" s="35">
        <v>636</v>
      </c>
      <c r="T43" s="35">
        <v>527</v>
      </c>
      <c r="U43" s="35">
        <v>719</v>
      </c>
      <c r="V43" s="35">
        <v>800</v>
      </c>
    </row>
    <row r="44" spans="2:22" ht="13.2" thickBot="1" x14ac:dyDescent="0.25">
      <c r="B44" s="34" t="s">
        <v>76</v>
      </c>
      <c r="C44" s="35">
        <v>80838</v>
      </c>
      <c r="D44" s="35">
        <v>160578</v>
      </c>
      <c r="E44" s="35">
        <v>194276</v>
      </c>
      <c r="F44" s="35">
        <v>248463</v>
      </c>
      <c r="G44" s="35">
        <v>319551</v>
      </c>
      <c r="H44" s="35">
        <v>549927.73332000012</v>
      </c>
      <c r="I44" s="35">
        <v>751935</v>
      </c>
      <c r="J44" s="35">
        <v>964404</v>
      </c>
      <c r="K44" s="35">
        <v>1238052</v>
      </c>
      <c r="L44" s="35">
        <v>1270947</v>
      </c>
      <c r="M44" s="35">
        <v>1669956</v>
      </c>
      <c r="N44" s="35">
        <v>1680300</v>
      </c>
      <c r="O44" s="35">
        <v>1814005</v>
      </c>
      <c r="P44" s="35">
        <v>1989163</v>
      </c>
      <c r="Q44" s="35">
        <v>1935142</v>
      </c>
      <c r="R44" s="35">
        <v>1203906</v>
      </c>
      <c r="S44" s="35">
        <v>897926</v>
      </c>
      <c r="T44" s="35">
        <v>737464</v>
      </c>
      <c r="U44" s="35">
        <v>709657</v>
      </c>
      <c r="V44" s="35">
        <v>917413</v>
      </c>
    </row>
    <row r="45" spans="2:22" ht="13.2" thickBot="1" x14ac:dyDescent="0.25">
      <c r="B45" s="36" t="s">
        <v>19</v>
      </c>
      <c r="C45" s="28">
        <v>94910</v>
      </c>
      <c r="D45" s="28">
        <v>176774</v>
      </c>
      <c r="E45" s="28">
        <v>202108</v>
      </c>
      <c r="F45" s="28">
        <v>257318</v>
      </c>
      <c r="G45" s="28">
        <v>330909</v>
      </c>
      <c r="H45" s="28">
        <v>560693.93332000007</v>
      </c>
      <c r="I45" s="28">
        <v>762131</v>
      </c>
      <c r="J45" s="28">
        <v>975945</v>
      </c>
      <c r="K45" s="28">
        <v>1246087</v>
      </c>
      <c r="L45" s="28">
        <v>1280629</v>
      </c>
      <c r="M45" s="28">
        <f t="shared" ref="M45:S45" si="7">SUM(M41:M44)</f>
        <v>1681078</v>
      </c>
      <c r="N45" s="28">
        <f t="shared" si="7"/>
        <v>1690898</v>
      </c>
      <c r="O45" s="28">
        <f t="shared" si="7"/>
        <v>1824460</v>
      </c>
      <c r="P45" s="28">
        <f t="shared" si="7"/>
        <v>2001275</v>
      </c>
      <c r="Q45" s="28">
        <f t="shared" si="7"/>
        <v>1947253</v>
      </c>
      <c r="R45" s="28">
        <f t="shared" si="7"/>
        <v>1214784</v>
      </c>
      <c r="S45" s="28">
        <f t="shared" si="7"/>
        <v>907770</v>
      </c>
      <c r="T45" s="28">
        <f>SUM(T41:T44)</f>
        <v>744594</v>
      </c>
      <c r="U45" s="28">
        <f>SUM(U41:U44)</f>
        <v>720172</v>
      </c>
      <c r="V45" s="28">
        <f>SUM(V41:V44)</f>
        <v>928285</v>
      </c>
    </row>
    <row r="49" spans="2:22" ht="13.2" thickBot="1" x14ac:dyDescent="0.25">
      <c r="B49" s="30" t="s">
        <v>191</v>
      </c>
    </row>
    <row r="50" spans="2:22" ht="13.2" thickBot="1" x14ac:dyDescent="0.25">
      <c r="B50" s="4"/>
      <c r="C50" s="33" t="s">
        <v>23</v>
      </c>
      <c r="D50" s="33" t="s">
        <v>24</v>
      </c>
      <c r="E50" s="33" t="s">
        <v>25</v>
      </c>
      <c r="F50" s="33" t="s">
        <v>26</v>
      </c>
      <c r="G50" s="33" t="s">
        <v>27</v>
      </c>
      <c r="H50" s="33" t="s">
        <v>28</v>
      </c>
      <c r="I50" s="33" t="s">
        <v>29</v>
      </c>
      <c r="J50" s="33" t="s">
        <v>30</v>
      </c>
      <c r="K50" s="37" t="s">
        <v>211</v>
      </c>
      <c r="L50" s="37" t="s">
        <v>212</v>
      </c>
      <c r="M50" s="37" t="s">
        <v>213</v>
      </c>
      <c r="N50" s="37" t="s">
        <v>217</v>
      </c>
      <c r="O50" s="37" t="s">
        <v>219</v>
      </c>
      <c r="P50" s="37" t="s">
        <v>220</v>
      </c>
      <c r="Q50" s="37" t="s">
        <v>221</v>
      </c>
      <c r="R50" s="37" t="s">
        <v>222</v>
      </c>
      <c r="S50" s="37" t="s">
        <v>223</v>
      </c>
      <c r="T50" s="37" t="s">
        <v>224</v>
      </c>
      <c r="U50" s="24" t="s">
        <v>228</v>
      </c>
      <c r="V50" s="24" t="s">
        <v>229</v>
      </c>
    </row>
    <row r="51" spans="2:22" ht="12.6" x14ac:dyDescent="0.2">
      <c r="B51" s="38" t="s">
        <v>31</v>
      </c>
      <c r="C51" s="39">
        <v>0.81465938414865924</v>
      </c>
      <c r="D51" s="39">
        <v>0.81797422378158524</v>
      </c>
      <c r="E51" s="39">
        <v>0.71951647835706911</v>
      </c>
      <c r="F51" s="39">
        <v>0.73363035904702556</v>
      </c>
      <c r="G51" s="39">
        <v>0.75354412496576328</v>
      </c>
      <c r="H51" s="39">
        <v>0.73812663275739721</v>
      </c>
      <c r="I51" s="39">
        <v>0.75281111322962935</v>
      </c>
      <c r="J51" s="39">
        <v>0.76862861236913238</v>
      </c>
      <c r="K51" s="39">
        <v>0.71250584738259837</v>
      </c>
      <c r="L51" s="39">
        <v>0.70675487614761534</v>
      </c>
      <c r="M51" s="39">
        <v>0.7617923558380284</v>
      </c>
      <c r="N51" s="39">
        <v>0.76628792145355784</v>
      </c>
      <c r="O51" s="39">
        <v>0.91167553532292833</v>
      </c>
      <c r="P51" s="39">
        <v>0.82249602413881451</v>
      </c>
      <c r="Q51" s="39">
        <v>0.72480254867396587</v>
      </c>
      <c r="R51" s="39">
        <v>0.82990349192521906</v>
      </c>
      <c r="S51" s="39">
        <v>0.8624954321980709</v>
      </c>
      <c r="T51" s="39">
        <v>0.83711477337616369</v>
      </c>
      <c r="U51" s="39">
        <v>0.83412479403799911</v>
      </c>
      <c r="V51" s="39">
        <v>0.83360771405312384</v>
      </c>
    </row>
    <row r="52" spans="2:22" ht="12.6" x14ac:dyDescent="0.2">
      <c r="B52" s="38" t="s">
        <v>32</v>
      </c>
      <c r="C52" s="39">
        <v>2.0899231308575798E-2</v>
      </c>
      <c r="D52" s="39">
        <v>2.0105143991969034E-2</v>
      </c>
      <c r="E52" s="39">
        <v>3.9873978580732626E-2</v>
      </c>
      <c r="F52" s="39">
        <v>3.3300225091571822E-2</v>
      </c>
      <c r="G52" s="39">
        <v>1.8507759176170487E-2</v>
      </c>
      <c r="H52" s="39">
        <v>2.6122079767058388E-2</v>
      </c>
      <c r="I52" s="39">
        <v>3.4694449298113779E-2</v>
      </c>
      <c r="J52" s="39">
        <v>2.1656179775244356E-2</v>
      </c>
      <c r="K52" s="39">
        <v>2.6474313402183619E-2</v>
      </c>
      <c r="L52" s="39">
        <v>2.5264760985669051E-2</v>
      </c>
      <c r="M52" s="39">
        <v>2.1348030536181766E-2</v>
      </c>
      <c r="N52" s="39">
        <v>2.2403150080204635E-2</v>
      </c>
      <c r="O52" s="39">
        <v>6.5450406384074669E-3</v>
      </c>
      <c r="P52" s="39">
        <v>1.4369983324065482E-2</v>
      </c>
      <c r="Q52" s="39">
        <v>1.885443614188765E-2</v>
      </c>
      <c r="R52" s="39">
        <v>7.4813110036024292E-3</v>
      </c>
      <c r="S52" s="39">
        <v>7.9677463138940509E-3</v>
      </c>
      <c r="T52" s="39">
        <v>1.0051998191301963E-2</v>
      </c>
      <c r="U52" s="39">
        <v>9.8881010077456512E-3</v>
      </c>
      <c r="V52" s="39">
        <v>1.0739992035756714E-2</v>
      </c>
    </row>
    <row r="53" spans="2:22" ht="12.6" x14ac:dyDescent="0.2">
      <c r="B53" s="38" t="s">
        <v>34</v>
      </c>
      <c r="C53" s="39">
        <v>0.11437269075009267</v>
      </c>
      <c r="D53" s="39">
        <v>0.10212934358517406</v>
      </c>
      <c r="E53" s="39">
        <v>0.15535370952922378</v>
      </c>
      <c r="F53" s="39">
        <v>0.12153600374302974</v>
      </c>
      <c r="G53" s="39">
        <v>0.15077477010354359</v>
      </c>
      <c r="H53" s="39">
        <v>0.16544125052302686</v>
      </c>
      <c r="I53" s="39">
        <v>0.14464133933072043</v>
      </c>
      <c r="J53" s="39">
        <v>0.12900761516083684</v>
      </c>
      <c r="K53" s="39">
        <v>0.17659735452210901</v>
      </c>
      <c r="L53" s="39">
        <v>0.1678064941865659</v>
      </c>
      <c r="M53" s="39">
        <v>0.13587921944465503</v>
      </c>
      <c r="N53" s="39">
        <v>0.14000000000000001</v>
      </c>
      <c r="O53" s="39">
        <v>4.7922722309092031E-2</v>
      </c>
      <c r="P53" s="39">
        <v>7.6003999846968928E-2</v>
      </c>
      <c r="Q53" s="39">
        <v>0.14943878821980769</v>
      </c>
      <c r="R53" s="39">
        <v>6.3615939237703825E-2</v>
      </c>
      <c r="S53" s="39">
        <v>7.5264734455642163E-2</v>
      </c>
      <c r="T53" s="39">
        <v>8.3121994703656193E-2</v>
      </c>
      <c r="U53" s="39">
        <v>0.1002281099913498</v>
      </c>
      <c r="V53" s="39">
        <v>7.1415958287201792E-2</v>
      </c>
    </row>
    <row r="54" spans="2:22" ht="12.6" x14ac:dyDescent="0.2">
      <c r="B54" s="25" t="s">
        <v>33</v>
      </c>
      <c r="C54" s="39">
        <v>2.7143349624490224E-2</v>
      </c>
      <c r="D54" s="39">
        <v>2.4148748892573051E-2</v>
      </c>
      <c r="E54" s="39">
        <v>5.1918975754917572E-2</v>
      </c>
      <c r="F54" s="39">
        <v>4.4122968321216753E-2</v>
      </c>
      <c r="G54" s="39">
        <v>3.4897790282027087E-2</v>
      </c>
      <c r="H54" s="39">
        <v>3.3416008510444101E-2</v>
      </c>
      <c r="I54" s="39">
        <v>2.2567184466194989E-2</v>
      </c>
      <c r="J54" s="39">
        <v>2.6754734214749248E-2</v>
      </c>
      <c r="K54" s="39">
        <v>3.0505870374712207E-2</v>
      </c>
      <c r="L54" s="39">
        <v>2.8905516701217684E-2</v>
      </c>
      <c r="M54" s="39">
        <v>2.7806009562394554E-2</v>
      </c>
      <c r="N54" s="39">
        <v>2.9000000000000001E-2</v>
      </c>
      <c r="O54" s="39">
        <v>1.3959662846390714E-2</v>
      </c>
      <c r="P54" s="39">
        <v>3.3265612154304694E-2</v>
      </c>
      <c r="Q54" s="39">
        <v>4.0232580181917957E-2</v>
      </c>
      <c r="R54" s="39">
        <v>2.8250514029618271E-2</v>
      </c>
      <c r="S54" s="39">
        <v>2.6614336336133668E-2</v>
      </c>
      <c r="T54" s="39">
        <v>3.6654238412379116E-2</v>
      </c>
      <c r="U54" s="39">
        <v>2.7781538642434756E-2</v>
      </c>
      <c r="V54" s="39">
        <v>1.7175406083432966E-2</v>
      </c>
    </row>
    <row r="55" spans="2:22" ht="13.2" thickBot="1" x14ac:dyDescent="0.25">
      <c r="B55" s="40" t="s">
        <v>35</v>
      </c>
      <c r="C55" s="39">
        <v>2.2925344168182104E-2</v>
      </c>
      <c r="D55" s="39">
        <v>3.563033237413131E-2</v>
      </c>
      <c r="E55" s="39">
        <v>3.333685777805679E-2</v>
      </c>
      <c r="F55" s="39">
        <v>6.7410443797156022E-2</v>
      </c>
      <c r="G55" s="39">
        <v>4.2275555472495514E-2</v>
      </c>
      <c r="H55" s="39">
        <v>3.6894028442073602E-2</v>
      </c>
      <c r="I55" s="39">
        <v>4.5285913675341391E-2</v>
      </c>
      <c r="J55" s="39">
        <v>5.3952858480037322E-2</v>
      </c>
      <c r="K55" s="39">
        <v>5.391661431839663E-2</v>
      </c>
      <c r="L55" s="39">
        <v>6.9580076020927278E-2</v>
      </c>
      <c r="M55" s="39">
        <v>5.3174384618740293E-2</v>
      </c>
      <c r="N55" s="39">
        <v>4.2393751199936047E-2</v>
      </c>
      <c r="O55" s="39">
        <v>1.9897038883181423E-2</v>
      </c>
      <c r="P55" s="39">
        <v>5.3864380535846378E-2</v>
      </c>
      <c r="Q55" s="39">
        <v>6.6671646782420935E-2</v>
      </c>
      <c r="R55" s="39">
        <v>7.0748743803856401E-2</v>
      </c>
      <c r="S55" s="39">
        <v>2.7657750696259198E-2</v>
      </c>
      <c r="T55" s="39">
        <v>3.3056995316499041E-2</v>
      </c>
      <c r="U55" s="39">
        <v>2.7977456320470658E-2</v>
      </c>
      <c r="V55" s="39">
        <v>6.7060929540484648E-2</v>
      </c>
    </row>
    <row r="56" spans="2:22" ht="13.2" thickBot="1" x14ac:dyDescent="0.25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</row>
    <row r="57" spans="2:22" x14ac:dyDescent="0.2">
      <c r="C57" s="11"/>
      <c r="D57" s="11"/>
      <c r="E57" s="11"/>
      <c r="F57" s="11"/>
      <c r="G57" s="11"/>
      <c r="H57" s="11"/>
      <c r="I57" s="11"/>
      <c r="J57" s="11"/>
    </row>
    <row r="58" spans="2:22" x14ac:dyDescent="0.2">
      <c r="C58" s="11"/>
      <c r="D58" s="11"/>
      <c r="E58" s="11"/>
      <c r="F58" s="11"/>
      <c r="G58" s="11"/>
      <c r="H58" s="11"/>
      <c r="I58" s="11"/>
      <c r="J58" s="11"/>
    </row>
    <row r="59" spans="2:22" x14ac:dyDescent="0.2">
      <c r="C59" s="11"/>
      <c r="D59" s="11"/>
      <c r="E59" s="11"/>
      <c r="F59" s="11"/>
      <c r="G59" s="11"/>
      <c r="H59" s="11"/>
      <c r="I59" s="11"/>
      <c r="J59" s="11"/>
    </row>
    <row r="60" spans="2:22" ht="13.2" thickBot="1" x14ac:dyDescent="0.25">
      <c r="B60" s="30" t="s">
        <v>36</v>
      </c>
      <c r="C60" s="11"/>
      <c r="D60" s="11"/>
      <c r="E60" s="11"/>
      <c r="F60" s="11"/>
      <c r="G60" s="11"/>
      <c r="H60" s="11"/>
      <c r="I60" s="11"/>
      <c r="J60" s="11"/>
    </row>
    <row r="61" spans="2:22" ht="13.2" thickBot="1" x14ac:dyDescent="0.25">
      <c r="B61" s="4"/>
      <c r="C61" s="33" t="s">
        <v>23</v>
      </c>
      <c r="D61" s="33" t="s">
        <v>24</v>
      </c>
      <c r="E61" s="33" t="s">
        <v>37</v>
      </c>
      <c r="F61" s="33" t="s">
        <v>38</v>
      </c>
      <c r="G61" s="33" t="s">
        <v>39</v>
      </c>
      <c r="H61" s="33" t="s">
        <v>40</v>
      </c>
      <c r="I61" s="33" t="s">
        <v>41</v>
      </c>
      <c r="J61" s="33" t="s">
        <v>42</v>
      </c>
      <c r="K61" s="37" t="s">
        <v>211</v>
      </c>
      <c r="L61" s="37" t="s">
        <v>212</v>
      </c>
      <c r="M61" s="37" t="s">
        <v>213</v>
      </c>
      <c r="N61" s="37" t="s">
        <v>217</v>
      </c>
      <c r="O61" s="37" t="s">
        <v>219</v>
      </c>
      <c r="P61" s="37" t="s">
        <v>220</v>
      </c>
      <c r="Q61" s="37" t="s">
        <v>221</v>
      </c>
      <c r="R61" s="37" t="s">
        <v>222</v>
      </c>
      <c r="S61" s="37" t="s">
        <v>223</v>
      </c>
      <c r="T61" s="37" t="s">
        <v>224</v>
      </c>
      <c r="U61" s="24" t="s">
        <v>228</v>
      </c>
      <c r="V61" s="24" t="s">
        <v>229</v>
      </c>
    </row>
    <row r="62" spans="2:22" ht="12.6" x14ac:dyDescent="0.2">
      <c r="B62" s="38" t="s">
        <v>31</v>
      </c>
      <c r="C62" s="39">
        <v>0.10976714782425456</v>
      </c>
      <c r="D62" s="39">
        <v>6.4304825690253017E-2</v>
      </c>
      <c r="E62" s="39">
        <v>4.8467696448538947E-2</v>
      </c>
      <c r="F62" s="39">
        <v>4.3218896462742601E-2</v>
      </c>
      <c r="G62" s="39">
        <v>3.0162370923728275E-2</v>
      </c>
      <c r="H62" s="39">
        <v>2.4607782561581176E-2</v>
      </c>
      <c r="I62" s="39">
        <v>2.1631792410371609E-2</v>
      </c>
      <c r="J62" s="39">
        <v>1.7533774956580546E-2</v>
      </c>
      <c r="K62" s="39">
        <v>1.2729448264848281E-2</v>
      </c>
      <c r="L62" s="39">
        <v>1.573133202512203E-2</v>
      </c>
      <c r="M62" s="39">
        <v>1.3171310313977103E-2</v>
      </c>
      <c r="N62" s="39">
        <v>1.1264428723672273E-2</v>
      </c>
      <c r="O62" s="39">
        <v>8.7839689551977018E-3</v>
      </c>
      <c r="P62" s="39">
        <v>9.6853256049268584E-3</v>
      </c>
      <c r="Q62" s="39">
        <v>9.7147109286774749E-3</v>
      </c>
      <c r="R62" s="39">
        <v>1.5116267583372846E-2</v>
      </c>
      <c r="S62" s="39">
        <v>1.905548762351697E-2</v>
      </c>
      <c r="T62" s="39">
        <v>2.001896335452609E-2</v>
      </c>
      <c r="U62" s="39">
        <v>2.9458240531428603E-2</v>
      </c>
      <c r="V62" s="39">
        <v>2.7865364624010944E-2</v>
      </c>
    </row>
    <row r="63" spans="2:22" ht="12.6" x14ac:dyDescent="0.2">
      <c r="B63" s="38" t="s">
        <v>32</v>
      </c>
      <c r="C63" s="39">
        <v>5.9761879675482035E-2</v>
      </c>
      <c r="D63" s="39">
        <v>3.2231605980213032E-2</v>
      </c>
      <c r="E63" s="39">
        <v>2.9963288045360539E-2</v>
      </c>
      <c r="F63" s="39">
        <v>2.6476966244102628E-2</v>
      </c>
      <c r="G63" s="39">
        <v>1.3825553248778365E-2</v>
      </c>
      <c r="H63" s="39">
        <v>1.1738518393894769E-2</v>
      </c>
      <c r="I63" s="39">
        <v>1.1087507331532215E-2</v>
      </c>
      <c r="J63" s="39">
        <v>6.507538846963712E-3</v>
      </c>
      <c r="K63" s="39">
        <v>5.4771456567639341E-3</v>
      </c>
      <c r="L63" s="39">
        <v>5.3840729828857539E-3</v>
      </c>
      <c r="M63" s="39">
        <v>4.1526924985039364E-3</v>
      </c>
      <c r="N63" s="39">
        <v>3.9103482291658045E-3</v>
      </c>
      <c r="O63" s="39">
        <v>2.9751268868596736E-3</v>
      </c>
      <c r="P63" s="39">
        <v>2.1041585988932055E-3</v>
      </c>
      <c r="Q63" s="39">
        <v>2.258566298267354E-3</v>
      </c>
      <c r="R63" s="39">
        <v>2.5387229334597754E-3</v>
      </c>
      <c r="S63" s="39">
        <v>2.1304956101215067E-3</v>
      </c>
      <c r="T63" s="39">
        <v>1.9285677832483205E-3</v>
      </c>
      <c r="U63" s="39">
        <v>2.3077820298484249E-3</v>
      </c>
      <c r="V63" s="39">
        <v>3.0809503546863301E-3</v>
      </c>
    </row>
    <row r="64" spans="2:22" ht="12.6" x14ac:dyDescent="0.2">
      <c r="B64" s="38" t="s">
        <v>34</v>
      </c>
      <c r="C64" s="39">
        <v>0.34245074280897692</v>
      </c>
      <c r="D64" s="39">
        <v>0.33207944202779677</v>
      </c>
      <c r="E64" s="39">
        <v>0.27914444323500598</v>
      </c>
      <c r="F64" s="39">
        <v>0.23971506074196131</v>
      </c>
      <c r="G64" s="39">
        <v>0.22713797448845452</v>
      </c>
      <c r="H64" s="39">
        <v>0.15295747877703358</v>
      </c>
      <c r="I64" s="39">
        <v>0.11281177873796612</v>
      </c>
      <c r="J64" s="39">
        <v>9.3333128403752255E-2</v>
      </c>
      <c r="K64" s="39">
        <v>8.6854288665237658E-2</v>
      </c>
      <c r="L64" s="39">
        <v>9.0642176617896364E-2</v>
      </c>
      <c r="M64" s="39">
        <v>7.6736475047558775E-2</v>
      </c>
      <c r="N64" s="39">
        <v>8.5000000000000006E-2</v>
      </c>
      <c r="O64" s="39">
        <v>7.6349166328667117E-2</v>
      </c>
      <c r="P64" s="39">
        <v>7.5348965034790327E-2</v>
      </c>
      <c r="Q64" s="39">
        <v>8.3736936083806265E-2</v>
      </c>
      <c r="R64" s="39">
        <v>0.13135256967493811</v>
      </c>
      <c r="S64" s="39">
        <v>0.17974266609383435</v>
      </c>
      <c r="T64" s="39">
        <v>0.1964788864804175</v>
      </c>
      <c r="U64" s="39">
        <v>0.22722349660914337</v>
      </c>
      <c r="V64" s="39">
        <v>0.22678918651060825</v>
      </c>
    </row>
    <row r="65" spans="2:22" ht="12.6" x14ac:dyDescent="0.2">
      <c r="B65" s="25" t="s">
        <v>33</v>
      </c>
      <c r="C65" s="39">
        <v>0.12860604783479085</v>
      </c>
      <c r="D65" s="39">
        <v>6.6052731314662605E-2</v>
      </c>
      <c r="E65" s="39">
        <v>6.5477898611674593E-2</v>
      </c>
      <c r="F65" s="39">
        <v>5.4181984936926296E-2</v>
      </c>
      <c r="G65" s="39">
        <v>3.4882701890852165E-2</v>
      </c>
      <c r="H65" s="39">
        <v>2.2520974508633239E-2</v>
      </c>
      <c r="I65" s="39">
        <v>1.4491175262655831E-2</v>
      </c>
      <c r="J65" s="39">
        <v>1.7455901715772916E-2</v>
      </c>
      <c r="K65" s="39">
        <v>1.2711792996797174E-2</v>
      </c>
      <c r="L65" s="39">
        <v>9.3227624862469924E-3</v>
      </c>
      <c r="M65" s="39">
        <v>1.1263010996515331E-2</v>
      </c>
      <c r="N65" s="39">
        <v>1.2E-2</v>
      </c>
      <c r="O65" s="39">
        <v>1.386053955690999E-2</v>
      </c>
      <c r="P65" s="39">
        <v>1.4964460156650136E-2</v>
      </c>
      <c r="Q65" s="39">
        <v>1.7482576737588799E-2</v>
      </c>
      <c r="R65" s="39">
        <v>2.5703334913861231E-2</v>
      </c>
      <c r="S65" s="39">
        <v>3.522037520517312E-2</v>
      </c>
      <c r="T65" s="39">
        <v>4.1856367362616408E-2</v>
      </c>
      <c r="U65" s="39">
        <v>5.4049588153941001E-2</v>
      </c>
      <c r="V65" s="39">
        <v>4.6789509687218907E-2</v>
      </c>
    </row>
    <row r="66" spans="2:22" ht="13.2" thickBot="1" x14ac:dyDescent="0.25">
      <c r="B66" s="40" t="s">
        <v>35</v>
      </c>
      <c r="C66" s="39">
        <v>0.35941418185649565</v>
      </c>
      <c r="D66" s="39">
        <v>0.5053257383345684</v>
      </c>
      <c r="E66" s="39">
        <v>0.57694667365941998</v>
      </c>
      <c r="F66" s="39">
        <v>0.63640709161426712</v>
      </c>
      <c r="G66" s="39">
        <v>0.69399139944818666</v>
      </c>
      <c r="H66" s="39">
        <v>0.78817524575885711</v>
      </c>
      <c r="I66" s="39">
        <v>0.83997774625747423</v>
      </c>
      <c r="J66" s="39">
        <v>0.86516965607693053</v>
      </c>
      <c r="K66" s="39">
        <v>0.88222732441635299</v>
      </c>
      <c r="L66" s="39">
        <v>0.87887202304492562</v>
      </c>
      <c r="M66" s="39">
        <v>0.89467651114344482</v>
      </c>
      <c r="N66" s="39">
        <v>0.8881127069758199</v>
      </c>
      <c r="O66" s="39">
        <v>0.89803119827236555</v>
      </c>
      <c r="P66" s="39">
        <v>0.89789709060473943</v>
      </c>
      <c r="Q66" s="39">
        <v>0.88680720995166007</v>
      </c>
      <c r="R66" s="39">
        <v>0.82528910489436802</v>
      </c>
      <c r="S66" s="39">
        <v>0.76385097546735403</v>
      </c>
      <c r="T66" s="39">
        <v>0.73971721501919163</v>
      </c>
      <c r="U66" s="39">
        <v>0.68696089267563865</v>
      </c>
      <c r="V66" s="39">
        <v>0.69547498882347558</v>
      </c>
    </row>
    <row r="67" spans="2:22" ht="13.2" thickBot="1" x14ac:dyDescent="0.2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</row>
    <row r="68" spans="2:22" s="41" customFormat="1" ht="14.4" x14ac:dyDescent="0.3"/>
    <row r="71" spans="2:22" ht="13.2" thickBot="1" x14ac:dyDescent="0.25">
      <c r="B71" s="31" t="s">
        <v>192</v>
      </c>
    </row>
    <row r="72" spans="2:22" ht="13.2" thickBot="1" x14ac:dyDescent="0.25">
      <c r="B72" s="4"/>
      <c r="C72" s="23" t="s">
        <v>23</v>
      </c>
      <c r="D72" s="23" t="s">
        <v>24</v>
      </c>
      <c r="E72" s="23" t="s">
        <v>37</v>
      </c>
      <c r="F72" s="23" t="s">
        <v>38</v>
      </c>
      <c r="G72" s="23" t="s">
        <v>39</v>
      </c>
      <c r="H72" s="23" t="s">
        <v>40</v>
      </c>
      <c r="I72" s="23" t="s">
        <v>41</v>
      </c>
      <c r="J72" s="23" t="s">
        <v>42</v>
      </c>
      <c r="K72" s="37" t="s">
        <v>211</v>
      </c>
      <c r="L72" s="37" t="s">
        <v>212</v>
      </c>
      <c r="M72" s="37" t="s">
        <v>213</v>
      </c>
      <c r="N72" s="37" t="s">
        <v>217</v>
      </c>
      <c r="O72" s="37" t="s">
        <v>219</v>
      </c>
      <c r="P72" s="37" t="s">
        <v>220</v>
      </c>
      <c r="Q72" s="37" t="s">
        <v>221</v>
      </c>
      <c r="R72" s="37" t="s">
        <v>222</v>
      </c>
      <c r="S72" s="37" t="s">
        <v>223</v>
      </c>
      <c r="T72" s="37" t="s">
        <v>224</v>
      </c>
      <c r="U72" s="24" t="s">
        <v>228</v>
      </c>
      <c r="V72" s="24" t="s">
        <v>229</v>
      </c>
    </row>
    <row r="73" spans="2:22" ht="12.6" x14ac:dyDescent="0.2">
      <c r="B73" s="25" t="s">
        <v>71</v>
      </c>
      <c r="C73" s="26">
        <v>346592972.3819316</v>
      </c>
      <c r="D73" s="26">
        <v>662817191.31935287</v>
      </c>
      <c r="E73" s="26">
        <v>126479887.97446892</v>
      </c>
      <c r="F73" s="26">
        <v>310122631.93445158</v>
      </c>
      <c r="G73" s="26">
        <v>235039105.79639</v>
      </c>
      <c r="H73" s="26">
        <v>291047371.68724442</v>
      </c>
      <c r="I73" s="26">
        <v>464628907.78382611</v>
      </c>
      <c r="J73" s="26">
        <v>356347310.48822922</v>
      </c>
      <c r="K73" s="26">
        <v>238056968.08925217</v>
      </c>
      <c r="L73" s="26">
        <v>414343800</v>
      </c>
      <c r="M73" s="26">
        <v>398809200</v>
      </c>
      <c r="N73" s="26">
        <v>670680400</v>
      </c>
      <c r="O73" s="26">
        <v>3113490600</v>
      </c>
      <c r="P73" s="26">
        <v>207035480</v>
      </c>
      <c r="Q73" s="26">
        <v>493380690</v>
      </c>
      <c r="R73" s="26">
        <v>1490529040</v>
      </c>
      <c r="S73" s="26">
        <v>653779550</v>
      </c>
      <c r="T73" s="26">
        <v>458692100</v>
      </c>
      <c r="U73" s="26">
        <v>1511693700</v>
      </c>
      <c r="V73" s="26">
        <v>585352920</v>
      </c>
    </row>
    <row r="74" spans="2:22" ht="12.6" x14ac:dyDescent="0.2">
      <c r="B74" s="25" t="s">
        <v>72</v>
      </c>
      <c r="C74" s="26">
        <v>34145508.010000005</v>
      </c>
      <c r="D74" s="26">
        <v>17404231.2445</v>
      </c>
      <c r="E74" s="26">
        <v>18678948.969999999</v>
      </c>
      <c r="F74" s="26">
        <v>18118840.359999999</v>
      </c>
      <c r="G74" s="26">
        <v>7504513.1500000004</v>
      </c>
      <c r="H74" s="26">
        <v>8667971.5199999996</v>
      </c>
      <c r="I74" s="26">
        <v>16869852.100000001</v>
      </c>
      <c r="J74" s="26">
        <v>14188300.953513108</v>
      </c>
      <c r="K74" s="26">
        <v>22173262.116968658</v>
      </c>
      <c r="L74" s="26">
        <v>10949504</v>
      </c>
      <c r="M74" s="26">
        <v>13219363</v>
      </c>
      <c r="N74" s="26">
        <v>23317545.27</v>
      </c>
      <c r="O74" s="26">
        <v>9364049</v>
      </c>
      <c r="P74" s="26">
        <v>7371172</v>
      </c>
      <c r="Q74" s="26">
        <v>17079576</v>
      </c>
      <c r="R74" s="26">
        <v>11449580</v>
      </c>
      <c r="S74" s="26">
        <v>28954922</v>
      </c>
      <c r="T74" s="26">
        <v>19642240</v>
      </c>
      <c r="U74" s="26">
        <v>35116540</v>
      </c>
      <c r="V74" s="26">
        <v>17566190.52</v>
      </c>
    </row>
    <row r="75" spans="2:22" ht="12.6" x14ac:dyDescent="0.2">
      <c r="B75" s="25" t="s">
        <v>69</v>
      </c>
      <c r="C75" s="26">
        <v>1360354149.6941512</v>
      </c>
      <c r="D75" s="26">
        <v>1494784365.7962463</v>
      </c>
      <c r="E75" s="26">
        <v>626790835.66259301</v>
      </c>
      <c r="F75" s="26">
        <v>709209748.45849991</v>
      </c>
      <c r="G75" s="26">
        <v>899522458.49155295</v>
      </c>
      <c r="H75" s="26">
        <v>1188857082.8766611</v>
      </c>
      <c r="I75" s="26">
        <v>1504154161.4662106</v>
      </c>
      <c r="J75" s="26">
        <v>1583736652.637363</v>
      </c>
      <c r="K75" s="26">
        <v>1096074257.315274</v>
      </c>
      <c r="L75" s="26">
        <v>1195613260</v>
      </c>
      <c r="M75" s="26">
        <v>1954467940</v>
      </c>
      <c r="N75" s="26">
        <v>1614276150</v>
      </c>
      <c r="O75" s="26">
        <v>7808442483</v>
      </c>
      <c r="P75" s="26">
        <v>2003743666</v>
      </c>
      <c r="Q75" s="26">
        <v>1449695896</v>
      </c>
      <c r="R75" s="26">
        <v>2424698980</v>
      </c>
      <c r="S75" s="26">
        <v>1877453400</v>
      </c>
      <c r="T75" s="26">
        <v>1916981280</v>
      </c>
      <c r="U75" s="26">
        <v>1906040500</v>
      </c>
      <c r="V75" s="26">
        <v>4010651670</v>
      </c>
    </row>
    <row r="76" spans="2:22" ht="12.6" x14ac:dyDescent="0.2">
      <c r="B76" s="25" t="s">
        <v>70</v>
      </c>
      <c r="C76" s="26">
        <v>432540412.38834983</v>
      </c>
      <c r="D76" s="26">
        <v>477302663.30999994</v>
      </c>
      <c r="E76" s="26">
        <v>369454882.60551506</v>
      </c>
      <c r="F76" s="26">
        <v>613910792.91769004</v>
      </c>
      <c r="G76" s="26">
        <v>542708989.4203608</v>
      </c>
      <c r="H76" s="26">
        <v>456072931.92473054</v>
      </c>
      <c r="I76" s="26">
        <v>437283115.2563675</v>
      </c>
      <c r="J76" s="26">
        <v>746914575.33915544</v>
      </c>
      <c r="K76" s="26">
        <v>442435587.94607139</v>
      </c>
      <c r="L76" s="26">
        <v>503910733</v>
      </c>
      <c r="M76" s="26">
        <v>702774840</v>
      </c>
      <c r="N76" s="26">
        <v>592415649.60000002</v>
      </c>
      <c r="O76" s="26">
        <v>513173346</v>
      </c>
      <c r="P76" s="26">
        <v>632446764</v>
      </c>
      <c r="Q76" s="26">
        <v>538953927.94000006</v>
      </c>
      <c r="R76" s="26">
        <v>531080855.31</v>
      </c>
      <c r="S76" s="26">
        <v>545523882.10000002</v>
      </c>
      <c r="T76" s="26">
        <v>618915685.20000005</v>
      </c>
      <c r="U76" s="26">
        <v>806159085.20000005</v>
      </c>
      <c r="V76" s="26">
        <v>716907487.20000005</v>
      </c>
    </row>
    <row r="77" spans="2:22" ht="12.6" x14ac:dyDescent="0.2">
      <c r="B77" s="25" t="s">
        <v>10</v>
      </c>
      <c r="C77" s="26">
        <v>59432129.060000002</v>
      </c>
      <c r="D77" s="26">
        <v>632576482.34000003</v>
      </c>
      <c r="E77" s="26">
        <v>56653832.709999904</v>
      </c>
      <c r="F77" s="26">
        <v>143486244.84</v>
      </c>
      <c r="G77" s="26">
        <v>258864153.15000004</v>
      </c>
      <c r="H77" s="26">
        <v>156344101.04999998</v>
      </c>
      <c r="I77" s="26">
        <v>56411565.269999996</v>
      </c>
      <c r="J77" s="26">
        <v>254704581.43000001</v>
      </c>
      <c r="K77" s="26">
        <v>105091698.31999999</v>
      </c>
      <c r="L77" s="26">
        <v>257938710</v>
      </c>
      <c r="M77" s="26">
        <v>288987210</v>
      </c>
      <c r="N77" s="26">
        <v>1055609300</v>
      </c>
      <c r="O77" s="26">
        <v>1212985910</v>
      </c>
      <c r="P77" s="26">
        <v>1140244590</v>
      </c>
      <c r="Q77" s="26">
        <v>314010415.80000001</v>
      </c>
      <c r="R77" s="26">
        <v>943543200</v>
      </c>
      <c r="S77" s="26">
        <v>2073966250</v>
      </c>
      <c r="T77" s="26">
        <v>629494330</v>
      </c>
      <c r="U77" s="26">
        <v>723209588.60000002</v>
      </c>
      <c r="V77" s="26">
        <v>4656164072.8999996</v>
      </c>
    </row>
    <row r="78" spans="2:22" ht="12.6" x14ac:dyDescent="0.2">
      <c r="B78" s="25" t="s">
        <v>5</v>
      </c>
      <c r="C78" s="26">
        <v>658384860.43600488</v>
      </c>
      <c r="D78" s="26">
        <v>805657471.22249997</v>
      </c>
      <c r="E78" s="26">
        <v>762630721.98213995</v>
      </c>
      <c r="F78" s="26">
        <v>828905222.0562501</v>
      </c>
      <c r="G78" s="26">
        <v>947772302.83710003</v>
      </c>
      <c r="H78" s="26">
        <v>1341329690.8801088</v>
      </c>
      <c r="I78" s="26">
        <v>1760259377.7284131</v>
      </c>
      <c r="J78" s="26">
        <v>1809482248.0962501</v>
      </c>
      <c r="K78" s="26">
        <v>1781105126.8901501</v>
      </c>
      <c r="L78" s="26">
        <v>2205513137</v>
      </c>
      <c r="M78" s="26">
        <v>2433556725</v>
      </c>
      <c r="N78" s="26">
        <v>2240584172.0999999</v>
      </c>
      <c r="O78" s="26">
        <v>1902996278</v>
      </c>
      <c r="P78" s="26">
        <v>1817337450</v>
      </c>
      <c r="Q78" s="26">
        <v>1992504905.3</v>
      </c>
      <c r="R78" s="26">
        <v>1503904225</v>
      </c>
      <c r="S78" s="26">
        <v>1383423900</v>
      </c>
      <c r="T78" s="26">
        <v>1137515752</v>
      </c>
      <c r="U78" s="26">
        <v>1542271896</v>
      </c>
      <c r="V78" s="26">
        <v>1872241206</v>
      </c>
    </row>
    <row r="79" spans="2:22" ht="13.2" thickBot="1" x14ac:dyDescent="0.25">
      <c r="B79" s="25" t="s">
        <v>73</v>
      </c>
      <c r="C79" s="26">
        <v>40518789.526650004</v>
      </c>
      <c r="D79" s="26">
        <v>5342399.8149999995</v>
      </c>
      <c r="E79" s="26">
        <v>17334226.869999997</v>
      </c>
      <c r="F79" s="26">
        <v>47633023.439500004</v>
      </c>
      <c r="G79" s="26">
        <v>68390517.400000006</v>
      </c>
      <c r="H79" s="26">
        <v>21546186.920499999</v>
      </c>
      <c r="I79" s="26">
        <v>11525275.692249998</v>
      </c>
      <c r="J79" s="26">
        <v>99479330.21800001</v>
      </c>
      <c r="K79" s="26">
        <v>855424.41999999993</v>
      </c>
      <c r="L79" s="26">
        <v>10036093.560000001</v>
      </c>
      <c r="M79" s="26">
        <v>71808792.150000006</v>
      </c>
      <c r="N79" s="26">
        <v>55657550.659999996</v>
      </c>
      <c r="O79" s="26">
        <v>115847730</v>
      </c>
      <c r="P79" s="26">
        <v>50000</v>
      </c>
      <c r="Q79" s="26">
        <v>2335569.9</v>
      </c>
      <c r="R79" s="26">
        <v>89108768.200000003</v>
      </c>
      <c r="S79" s="26">
        <v>30000</v>
      </c>
      <c r="T79" s="26">
        <v>224042</v>
      </c>
      <c r="U79" s="26">
        <v>1410000</v>
      </c>
      <c r="V79" s="26">
        <v>791968.3</v>
      </c>
    </row>
    <row r="80" spans="2:22" ht="13.2" thickBot="1" x14ac:dyDescent="0.25">
      <c r="B80" s="27" t="s">
        <v>19</v>
      </c>
      <c r="C80" s="28">
        <v>2931968821.497087</v>
      </c>
      <c r="D80" s="28">
        <v>4095884805.0475993</v>
      </c>
      <c r="E80" s="28">
        <v>1977518272.9847171</v>
      </c>
      <c r="F80" s="28">
        <v>2671386504.006392</v>
      </c>
      <c r="G80" s="28">
        <v>2959802040.2454038</v>
      </c>
      <c r="H80" s="28">
        <v>3459163100.9392447</v>
      </c>
      <c r="I80" s="28">
        <v>4245593912.8570666</v>
      </c>
      <c r="J80" s="28">
        <v>4864852999.1625099</v>
      </c>
      <c r="K80" s="28">
        <v>3685792325.0977168</v>
      </c>
      <c r="L80" s="28">
        <f t="shared" ref="L80:Q80" si="8">SUM(L73:L79)</f>
        <v>4598305237.5600004</v>
      </c>
      <c r="M80" s="28">
        <f t="shared" si="8"/>
        <v>5863624070.1499996</v>
      </c>
      <c r="N80" s="28">
        <f t="shared" si="8"/>
        <v>6252540767.6299992</v>
      </c>
      <c r="O80" s="28">
        <f t="shared" si="8"/>
        <v>14676300396</v>
      </c>
      <c r="P80" s="28">
        <f t="shared" si="8"/>
        <v>5808229122</v>
      </c>
      <c r="Q80" s="28">
        <f t="shared" si="8"/>
        <v>4807960980.9399996</v>
      </c>
      <c r="R80" s="28">
        <f t="shared" ref="R80" si="9">SUM(R73:R79)</f>
        <v>6994314648.5100002</v>
      </c>
      <c r="S80" s="28">
        <f>SUM(S73:S79)</f>
        <v>6563131904.1000004</v>
      </c>
      <c r="T80" s="28">
        <f>SUM(T73:T79)</f>
        <v>4781465429.1999998</v>
      </c>
      <c r="U80" s="28">
        <f>SUM(U73:U79)</f>
        <v>6525901309.8000002</v>
      </c>
      <c r="V80" s="28">
        <f>SUM(V73:V79)</f>
        <v>11859675514.919998</v>
      </c>
    </row>
    <row r="81" spans="2:22" x14ac:dyDescent="0.2">
      <c r="O81" s="54">
        <f>O35-O80</f>
        <v>602</v>
      </c>
      <c r="P81" s="54">
        <f>P35-P80</f>
        <v>1074</v>
      </c>
      <c r="Q81" s="54">
        <f>Q35-Q80</f>
        <v>356.00000095367432</v>
      </c>
      <c r="R81" s="54">
        <f>R35-R80</f>
        <v>916.60999965667725</v>
      </c>
      <c r="S81" s="54">
        <f>S35-S80</f>
        <v>3760.5999994277954</v>
      </c>
      <c r="T81" s="54">
        <f t="shared" ref="T81" si="10">T35-T80</f>
        <v>1806</v>
      </c>
    </row>
    <row r="82" spans="2:22" ht="14.4" x14ac:dyDescent="0.3">
      <c r="U82" s="9"/>
    </row>
    <row r="84" spans="2:22" ht="13.2" thickBot="1" x14ac:dyDescent="0.25">
      <c r="B84" s="30" t="s">
        <v>43</v>
      </c>
    </row>
    <row r="85" spans="2:22" ht="13.2" thickBot="1" x14ac:dyDescent="0.25">
      <c r="B85" s="4"/>
      <c r="C85" s="23" t="s">
        <v>23</v>
      </c>
      <c r="D85" s="23" t="s">
        <v>24</v>
      </c>
      <c r="E85" s="23" t="s">
        <v>37</v>
      </c>
      <c r="F85" s="23" t="s">
        <v>38</v>
      </c>
      <c r="G85" s="23" t="s">
        <v>39</v>
      </c>
      <c r="H85" s="23" t="s">
        <v>40</v>
      </c>
      <c r="I85" s="23" t="s">
        <v>41</v>
      </c>
      <c r="J85" s="23" t="s">
        <v>42</v>
      </c>
      <c r="K85" s="37" t="s">
        <v>211</v>
      </c>
      <c r="L85" s="37" t="s">
        <v>212</v>
      </c>
      <c r="M85" s="37" t="s">
        <v>213</v>
      </c>
      <c r="N85" s="37" t="s">
        <v>217</v>
      </c>
      <c r="O85" s="37" t="s">
        <v>219</v>
      </c>
      <c r="P85" s="37" t="s">
        <v>220</v>
      </c>
      <c r="Q85" s="37" t="s">
        <v>221</v>
      </c>
      <c r="R85" s="37" t="s">
        <v>222</v>
      </c>
      <c r="S85" s="37" t="s">
        <v>223</v>
      </c>
      <c r="T85" s="37" t="s">
        <v>224</v>
      </c>
      <c r="U85" s="24" t="s">
        <v>228</v>
      </c>
      <c r="V85" s="24" t="s">
        <v>229</v>
      </c>
    </row>
    <row r="86" spans="2:22" ht="12.6" x14ac:dyDescent="0.2">
      <c r="B86" s="25" t="s">
        <v>71</v>
      </c>
      <c r="C86" s="26">
        <v>91</v>
      </c>
      <c r="D86" s="26">
        <v>134</v>
      </c>
      <c r="E86" s="26">
        <v>115</v>
      </c>
      <c r="F86" s="26">
        <v>101</v>
      </c>
      <c r="G86" s="26">
        <v>79</v>
      </c>
      <c r="H86" s="26">
        <v>80</v>
      </c>
      <c r="I86" s="26">
        <v>140</v>
      </c>
      <c r="J86" s="26">
        <v>126</v>
      </c>
      <c r="K86" s="26">
        <v>113</v>
      </c>
      <c r="L86" s="26">
        <v>148</v>
      </c>
      <c r="M86" s="26">
        <v>106</v>
      </c>
      <c r="N86" s="26">
        <v>141</v>
      </c>
      <c r="O86" s="26">
        <v>111</v>
      </c>
      <c r="P86" s="26">
        <v>77</v>
      </c>
      <c r="Q86" s="26">
        <v>90</v>
      </c>
      <c r="R86" s="26">
        <v>155</v>
      </c>
      <c r="S86" s="26">
        <v>107</v>
      </c>
      <c r="T86" s="26">
        <v>72</v>
      </c>
      <c r="U86" s="26">
        <v>109</v>
      </c>
      <c r="V86" s="26">
        <v>75</v>
      </c>
    </row>
    <row r="87" spans="2:22" ht="12.6" x14ac:dyDescent="0.2">
      <c r="B87" s="25" t="s">
        <v>72</v>
      </c>
      <c r="C87" s="26">
        <v>771</v>
      </c>
      <c r="D87" s="26">
        <v>587</v>
      </c>
      <c r="E87" s="26">
        <v>773</v>
      </c>
      <c r="F87" s="26">
        <v>1026</v>
      </c>
      <c r="G87" s="26">
        <v>587</v>
      </c>
      <c r="H87" s="26">
        <v>313</v>
      </c>
      <c r="I87" s="26">
        <v>249</v>
      </c>
      <c r="J87" s="26">
        <v>268</v>
      </c>
      <c r="K87" s="26">
        <v>357</v>
      </c>
      <c r="L87" s="26">
        <v>346</v>
      </c>
      <c r="M87" s="26">
        <v>315</v>
      </c>
      <c r="N87" s="26">
        <v>690</v>
      </c>
      <c r="O87" s="26">
        <v>415</v>
      </c>
      <c r="P87" s="26">
        <v>368</v>
      </c>
      <c r="Q87" s="26">
        <v>394</v>
      </c>
      <c r="R87" s="26">
        <v>647</v>
      </c>
      <c r="S87" s="26">
        <v>440</v>
      </c>
      <c r="T87" s="26">
        <v>316</v>
      </c>
      <c r="U87" s="26">
        <v>595</v>
      </c>
      <c r="V87" s="26">
        <v>1233</v>
      </c>
    </row>
    <row r="88" spans="2:22" ht="12.6" x14ac:dyDescent="0.2">
      <c r="B88" s="25" t="s">
        <v>69</v>
      </c>
      <c r="C88" s="26">
        <v>353</v>
      </c>
      <c r="D88" s="26">
        <v>404</v>
      </c>
      <c r="E88" s="26">
        <v>231</v>
      </c>
      <c r="F88" s="26">
        <v>237</v>
      </c>
      <c r="G88" s="26">
        <v>227</v>
      </c>
      <c r="H88" s="26">
        <v>329</v>
      </c>
      <c r="I88" s="26">
        <v>428</v>
      </c>
      <c r="J88" s="26">
        <v>406</v>
      </c>
      <c r="K88" s="26">
        <v>231</v>
      </c>
      <c r="L88" s="26">
        <v>378</v>
      </c>
      <c r="M88" s="26">
        <v>449</v>
      </c>
      <c r="N88" s="26">
        <v>454</v>
      </c>
      <c r="O88" s="26">
        <v>471</v>
      </c>
      <c r="P88" s="26">
        <v>378</v>
      </c>
      <c r="Q88" s="26">
        <v>319</v>
      </c>
      <c r="R88" s="26">
        <v>433</v>
      </c>
      <c r="S88" s="26">
        <v>532</v>
      </c>
      <c r="T88" s="26">
        <v>426</v>
      </c>
      <c r="U88" s="26">
        <v>385</v>
      </c>
      <c r="V88" s="26">
        <v>326</v>
      </c>
    </row>
    <row r="89" spans="2:22" ht="12.6" x14ac:dyDescent="0.2">
      <c r="B89" s="25" t="s">
        <v>70</v>
      </c>
      <c r="C89" s="26">
        <v>16385</v>
      </c>
      <c r="D89" s="26">
        <v>16358</v>
      </c>
      <c r="E89" s="26">
        <v>17506</v>
      </c>
      <c r="F89" s="26">
        <v>18937</v>
      </c>
      <c r="G89" s="26">
        <v>16739</v>
      </c>
      <c r="H89" s="26">
        <v>20230</v>
      </c>
      <c r="I89" s="26">
        <v>20867</v>
      </c>
      <c r="J89" s="26">
        <v>25402</v>
      </c>
      <c r="K89" s="26">
        <v>23900</v>
      </c>
      <c r="L89" s="26">
        <v>31491</v>
      </c>
      <c r="M89" s="26">
        <v>41178</v>
      </c>
      <c r="N89" s="26">
        <v>40310</v>
      </c>
      <c r="O89" s="26">
        <v>40572</v>
      </c>
      <c r="P89" s="26">
        <v>44881</v>
      </c>
      <c r="Q89" s="26">
        <v>47043</v>
      </c>
      <c r="R89" s="26">
        <v>43707</v>
      </c>
      <c r="S89" s="26">
        <v>44918</v>
      </c>
      <c r="T89" s="26">
        <v>41558</v>
      </c>
      <c r="U89" s="26">
        <v>49709</v>
      </c>
      <c r="V89" s="26">
        <v>51959</v>
      </c>
    </row>
    <row r="90" spans="2:22" ht="12.6" x14ac:dyDescent="0.2">
      <c r="B90" s="25" t="s">
        <v>10</v>
      </c>
      <c r="C90" s="26">
        <v>107</v>
      </c>
      <c r="D90" s="26">
        <v>165</v>
      </c>
      <c r="E90" s="26">
        <v>91</v>
      </c>
      <c r="F90" s="26">
        <v>38</v>
      </c>
      <c r="G90" s="26">
        <v>21</v>
      </c>
      <c r="H90" s="26">
        <v>12</v>
      </c>
      <c r="I90" s="26">
        <v>54</v>
      </c>
      <c r="J90" s="26">
        <v>60</v>
      </c>
      <c r="K90" s="26">
        <v>51</v>
      </c>
      <c r="L90" s="26">
        <v>25</v>
      </c>
      <c r="M90" s="26">
        <v>27</v>
      </c>
      <c r="N90" s="26">
        <v>105</v>
      </c>
      <c r="O90" s="26">
        <v>30</v>
      </c>
      <c r="P90" s="26">
        <v>77</v>
      </c>
      <c r="Q90" s="26">
        <v>35</v>
      </c>
      <c r="R90" s="26">
        <v>14</v>
      </c>
      <c r="S90" s="26">
        <v>31</v>
      </c>
      <c r="T90" s="26">
        <v>24</v>
      </c>
      <c r="U90" s="26">
        <v>16</v>
      </c>
      <c r="V90" s="26">
        <v>15</v>
      </c>
    </row>
    <row r="91" spans="2:22" ht="12.6" x14ac:dyDescent="0.2">
      <c r="B91" s="25" t="s">
        <v>5</v>
      </c>
      <c r="C91" s="26">
        <v>77043</v>
      </c>
      <c r="D91" s="26">
        <v>158806</v>
      </c>
      <c r="E91" s="26">
        <v>183219</v>
      </c>
      <c r="F91" s="26">
        <v>236793</v>
      </c>
      <c r="G91" s="26">
        <v>313093</v>
      </c>
      <c r="H91" s="26">
        <v>539667.93332000007</v>
      </c>
      <c r="I91" s="26">
        <v>740370</v>
      </c>
      <c r="J91" s="26">
        <v>949630</v>
      </c>
      <c r="K91" s="26">
        <v>1221427</v>
      </c>
      <c r="L91" s="26">
        <v>1248235</v>
      </c>
      <c r="M91" s="26">
        <v>1638998</v>
      </c>
      <c r="N91" s="26">
        <v>1649181</v>
      </c>
      <c r="O91" s="26">
        <v>1782849</v>
      </c>
      <c r="P91" s="26">
        <v>1955490</v>
      </c>
      <c r="Q91" s="26">
        <v>1899365</v>
      </c>
      <c r="R91" s="26">
        <v>1169818</v>
      </c>
      <c r="S91" s="26">
        <v>861741</v>
      </c>
      <c r="T91" s="26">
        <v>702193</v>
      </c>
      <c r="U91" s="26">
        <v>669349</v>
      </c>
      <c r="V91" s="26">
        <v>874670</v>
      </c>
    </row>
    <row r="92" spans="2:22" ht="13.2" thickBot="1" x14ac:dyDescent="0.25">
      <c r="B92" s="25" t="s">
        <v>73</v>
      </c>
      <c r="C92" s="26">
        <v>160</v>
      </c>
      <c r="D92" s="26">
        <v>320</v>
      </c>
      <c r="E92" s="26">
        <v>181</v>
      </c>
      <c r="F92" s="26">
        <v>186</v>
      </c>
      <c r="G92" s="26">
        <v>163</v>
      </c>
      <c r="H92" s="26">
        <v>62</v>
      </c>
      <c r="I92" s="26">
        <v>23</v>
      </c>
      <c r="J92" s="26">
        <v>53</v>
      </c>
      <c r="K92" s="26">
        <v>8</v>
      </c>
      <c r="L92" s="26">
        <v>5</v>
      </c>
      <c r="M92" s="26">
        <v>2</v>
      </c>
      <c r="N92" s="26">
        <v>20</v>
      </c>
      <c r="O92" s="26">
        <v>7</v>
      </c>
      <c r="P92" s="26">
        <v>1</v>
      </c>
      <c r="Q92" s="26">
        <v>3</v>
      </c>
      <c r="R92" s="26">
        <v>5</v>
      </c>
      <c r="S92" s="26">
        <v>1</v>
      </c>
      <c r="T92" s="26">
        <v>5</v>
      </c>
      <c r="U92" s="26">
        <v>9</v>
      </c>
      <c r="V92" s="26">
        <v>7</v>
      </c>
    </row>
    <row r="93" spans="2:22" ht="13.2" thickBot="1" x14ac:dyDescent="0.25">
      <c r="B93" s="27" t="s">
        <v>19</v>
      </c>
      <c r="C93" s="28">
        <v>94910</v>
      </c>
      <c r="D93" s="28">
        <v>176774</v>
      </c>
      <c r="E93" s="28">
        <v>202114</v>
      </c>
      <c r="F93" s="28">
        <v>257318</v>
      </c>
      <c r="G93" s="28">
        <v>330909</v>
      </c>
      <c r="H93" s="28">
        <v>560632.93332000007</v>
      </c>
      <c r="I93" s="28">
        <v>762119</v>
      </c>
      <c r="J93" s="28">
        <v>975945</v>
      </c>
      <c r="K93" s="28">
        <v>1246087</v>
      </c>
      <c r="L93" s="28">
        <v>1280628</v>
      </c>
      <c r="M93" s="28">
        <f t="shared" ref="M93:Q93" si="11">SUM(M86:M92)</f>
        <v>1681075</v>
      </c>
      <c r="N93" s="28">
        <f t="shared" si="11"/>
        <v>1690901</v>
      </c>
      <c r="O93" s="28">
        <f t="shared" si="11"/>
        <v>1824455</v>
      </c>
      <c r="P93" s="28">
        <f t="shared" si="11"/>
        <v>2001272</v>
      </c>
      <c r="Q93" s="28">
        <f t="shared" si="11"/>
        <v>1947249</v>
      </c>
      <c r="R93" s="28">
        <f>SUM(R86:R92)</f>
        <v>1214779</v>
      </c>
      <c r="S93" s="28">
        <f>SUM(S86:S92)</f>
        <v>907770</v>
      </c>
      <c r="T93" s="28">
        <f>SUM(T86:T92)</f>
        <v>744594</v>
      </c>
      <c r="U93" s="28">
        <f>SUM(U86:U92)</f>
        <v>720172</v>
      </c>
      <c r="V93" s="28">
        <f>SUM(V86:V92)</f>
        <v>928285</v>
      </c>
    </row>
    <row r="97" spans="2:22" ht="13.2" thickBot="1" x14ac:dyDescent="0.25">
      <c r="B97" s="30" t="s">
        <v>193</v>
      </c>
    </row>
    <row r="98" spans="2:22" ht="13.2" thickBot="1" x14ac:dyDescent="0.25">
      <c r="B98" s="4"/>
      <c r="C98" s="33" t="s">
        <v>23</v>
      </c>
      <c r="D98" s="33" t="s">
        <v>24</v>
      </c>
      <c r="E98" s="33" t="s">
        <v>37</v>
      </c>
      <c r="F98" s="33" t="s">
        <v>38</v>
      </c>
      <c r="G98" s="33" t="s">
        <v>39</v>
      </c>
      <c r="H98" s="33" t="s">
        <v>40</v>
      </c>
      <c r="I98" s="33" t="s">
        <v>41</v>
      </c>
      <c r="J98" s="33" t="s">
        <v>42</v>
      </c>
      <c r="K98" s="37" t="s">
        <v>211</v>
      </c>
      <c r="L98" s="37" t="s">
        <v>212</v>
      </c>
      <c r="M98" s="37" t="s">
        <v>213</v>
      </c>
      <c r="N98" s="37" t="s">
        <v>217</v>
      </c>
      <c r="O98" s="37" t="s">
        <v>219</v>
      </c>
      <c r="P98" s="37" t="s">
        <v>220</v>
      </c>
      <c r="Q98" s="37" t="s">
        <v>221</v>
      </c>
      <c r="R98" s="37" t="s">
        <v>222</v>
      </c>
      <c r="S98" s="37" t="s">
        <v>223</v>
      </c>
      <c r="T98" s="37" t="s">
        <v>224</v>
      </c>
      <c r="U98" s="24" t="s">
        <v>228</v>
      </c>
      <c r="V98" s="24" t="s">
        <v>229</v>
      </c>
    </row>
    <row r="99" spans="2:22" ht="12.6" x14ac:dyDescent="0.2">
      <c r="B99" s="25" t="s">
        <v>94</v>
      </c>
      <c r="C99" s="26">
        <v>176209299.53349894</v>
      </c>
      <c r="D99" s="26">
        <v>176726373.32357886</v>
      </c>
      <c r="E99" s="26">
        <v>133567657.71380329</v>
      </c>
      <c r="F99" s="26">
        <v>174224236.19335139</v>
      </c>
      <c r="G99" s="26">
        <v>154047841.00740111</v>
      </c>
      <c r="H99" s="26">
        <v>161960367.33709976</v>
      </c>
      <c r="I99" s="26">
        <v>318289764.59891504</v>
      </c>
      <c r="J99" s="26">
        <v>275018736.17906415</v>
      </c>
      <c r="K99" s="26">
        <v>190506248.78543413</v>
      </c>
      <c r="L99" s="26">
        <v>268642744</v>
      </c>
      <c r="M99" s="26">
        <v>322891198</v>
      </c>
      <c r="N99" s="26">
        <v>341026495</v>
      </c>
      <c r="O99" s="26">
        <v>241703981</v>
      </c>
      <c r="P99" s="26">
        <v>215589238</v>
      </c>
      <c r="Q99" s="26">
        <v>203316898.97999999</v>
      </c>
      <c r="R99" s="26">
        <v>280651769</v>
      </c>
      <c r="S99" s="26">
        <v>189213823.69999999</v>
      </c>
      <c r="T99" s="26">
        <v>196729660</v>
      </c>
      <c r="U99" s="26">
        <v>152712888.80000001</v>
      </c>
      <c r="V99" s="26">
        <v>231229366.80000001</v>
      </c>
    </row>
    <row r="100" spans="2:22" ht="12.6" x14ac:dyDescent="0.2">
      <c r="B100" s="25" t="s">
        <v>95</v>
      </c>
      <c r="C100" s="26">
        <v>433169835.20767611</v>
      </c>
      <c r="D100" s="26">
        <v>559942971.20628095</v>
      </c>
      <c r="E100" s="26">
        <v>380092633.3075636</v>
      </c>
      <c r="F100" s="26">
        <v>352296835.74634594</v>
      </c>
      <c r="G100" s="26">
        <v>627902591.7859422</v>
      </c>
      <c r="H100" s="26">
        <v>987165964.75584137</v>
      </c>
      <c r="I100" s="26">
        <v>926813600.59062278</v>
      </c>
      <c r="J100" s="26">
        <v>889384964.89880693</v>
      </c>
      <c r="K100" s="26">
        <v>670744279.39232981</v>
      </c>
      <c r="L100" s="26">
        <v>869604980</v>
      </c>
      <c r="M100" s="26">
        <v>946536839</v>
      </c>
      <c r="N100" s="26">
        <v>1129496579</v>
      </c>
      <c r="O100" s="26">
        <v>3390869689</v>
      </c>
      <c r="P100" s="26">
        <v>1099770058</v>
      </c>
      <c r="Q100" s="26">
        <v>698085318.76999998</v>
      </c>
      <c r="R100" s="26">
        <v>1254211274.72</v>
      </c>
      <c r="S100" s="26">
        <v>810120700.5</v>
      </c>
      <c r="T100" s="26">
        <v>655074918.20000005</v>
      </c>
      <c r="U100" s="26">
        <v>598411109</v>
      </c>
      <c r="V100" s="26">
        <v>1738226682.3</v>
      </c>
    </row>
    <row r="101" spans="2:22" ht="12.6" x14ac:dyDescent="0.2">
      <c r="B101" s="25" t="s">
        <v>96</v>
      </c>
      <c r="C101" s="26">
        <v>39377406.219519533</v>
      </c>
      <c r="D101" s="26">
        <v>50647168.926194802</v>
      </c>
      <c r="E101" s="26">
        <v>53322538.824583001</v>
      </c>
      <c r="F101" s="26">
        <v>54554075.670000002</v>
      </c>
      <c r="G101" s="26">
        <v>51841829.825999998</v>
      </c>
      <c r="H101" s="26">
        <v>89868372.769999996</v>
      </c>
      <c r="I101" s="26">
        <v>85047353.379999995</v>
      </c>
      <c r="J101" s="26">
        <v>89478418.61999999</v>
      </c>
      <c r="K101" s="26">
        <v>108113887.63839999</v>
      </c>
      <c r="L101" s="26">
        <v>112995243</v>
      </c>
      <c r="M101" s="26">
        <v>140912084</v>
      </c>
      <c r="N101" s="26">
        <v>129513689.2</v>
      </c>
      <c r="O101" s="26">
        <v>100090185</v>
      </c>
      <c r="P101" s="26">
        <v>81770309</v>
      </c>
      <c r="Q101" s="26">
        <v>104199358</v>
      </c>
      <c r="R101" s="26">
        <v>67017242.899999999</v>
      </c>
      <c r="S101" s="26">
        <v>69033226.900000006</v>
      </c>
      <c r="T101" s="26">
        <v>52280396.600000001</v>
      </c>
      <c r="U101" s="26">
        <v>80749390.599999994</v>
      </c>
      <c r="V101" s="26">
        <v>97091225</v>
      </c>
    </row>
    <row r="102" spans="2:22" ht="12.6" x14ac:dyDescent="0.2">
      <c r="B102" s="25" t="s">
        <v>97</v>
      </c>
      <c r="C102" s="26">
        <v>34223261.454893693</v>
      </c>
      <c r="D102" s="26">
        <v>37245517.407271266</v>
      </c>
      <c r="E102" s="26">
        <v>30093215.510000002</v>
      </c>
      <c r="F102" s="26">
        <v>37263916.150000006</v>
      </c>
      <c r="G102" s="26">
        <v>38149633.439999998</v>
      </c>
      <c r="H102" s="26">
        <v>51831080.292691939</v>
      </c>
      <c r="I102" s="26">
        <v>56705588.210000001</v>
      </c>
      <c r="J102" s="26">
        <v>59021743.379999995</v>
      </c>
      <c r="K102" s="26">
        <v>57072465.04999999</v>
      </c>
      <c r="L102" s="26">
        <v>68294887.299999997</v>
      </c>
      <c r="M102" s="26">
        <v>75762073</v>
      </c>
      <c r="N102" s="26">
        <v>79987676.200000003</v>
      </c>
      <c r="O102" s="26">
        <v>54997894</v>
      </c>
      <c r="P102" s="26">
        <v>47035974</v>
      </c>
      <c r="Q102" s="26">
        <v>60095836</v>
      </c>
      <c r="R102" s="26">
        <v>33898932</v>
      </c>
      <c r="S102" s="26">
        <v>33381758.800000001</v>
      </c>
      <c r="T102" s="26">
        <v>32401164</v>
      </c>
      <c r="U102" s="26">
        <v>56601340</v>
      </c>
      <c r="V102" s="26">
        <v>75854499.299999997</v>
      </c>
    </row>
    <row r="103" spans="2:22" ht="12.6" x14ac:dyDescent="0.2">
      <c r="B103" s="25" t="s">
        <v>93</v>
      </c>
      <c r="C103" s="26">
        <v>1995730363.1156287</v>
      </c>
      <c r="D103" s="26">
        <v>2792099324.670013</v>
      </c>
      <c r="E103" s="26">
        <v>1035348348.9500173</v>
      </c>
      <c r="F103" s="26">
        <v>1621024260.2772892</v>
      </c>
      <c r="G103" s="26">
        <v>1682543038.0950611</v>
      </c>
      <c r="H103" s="26">
        <v>1719454220.5939801</v>
      </c>
      <c r="I103" s="26">
        <v>2218197858.5882297</v>
      </c>
      <c r="J103" s="26">
        <v>2593097762.0867157</v>
      </c>
      <c r="K103" s="26">
        <v>2041511625.8190901</v>
      </c>
      <c r="L103" s="26">
        <v>2605241106</v>
      </c>
      <c r="M103" s="26">
        <v>3592318661</v>
      </c>
      <c r="N103" s="26">
        <v>3842554223.0999999</v>
      </c>
      <c r="O103" s="26">
        <v>10288386212</v>
      </c>
      <c r="P103" s="26">
        <v>3678167614</v>
      </c>
      <c r="Q103" s="26">
        <v>3099314367.3900003</v>
      </c>
      <c r="R103" s="26">
        <v>4949117429.8999996</v>
      </c>
      <c r="S103" s="26">
        <v>5009270844</v>
      </c>
      <c r="T103" s="26">
        <v>3504339802</v>
      </c>
      <c r="U103" s="26">
        <v>5150345250</v>
      </c>
      <c r="V103" s="26">
        <v>9035504543</v>
      </c>
    </row>
    <row r="104" spans="2:22" ht="12.6" x14ac:dyDescent="0.2">
      <c r="B104" s="25" t="s">
        <v>98</v>
      </c>
      <c r="C104" s="26">
        <v>13211581.747494161</v>
      </c>
      <c r="D104" s="26">
        <v>17472631.215712033</v>
      </c>
      <c r="E104" s="26">
        <v>21343861.989999998</v>
      </c>
      <c r="F104" s="26">
        <v>36898090.730000004</v>
      </c>
      <c r="G104" s="26">
        <v>18058590.91</v>
      </c>
      <c r="H104" s="26">
        <v>24512194.649999999</v>
      </c>
      <c r="I104" s="26">
        <v>26140799.299999997</v>
      </c>
      <c r="J104" s="26">
        <v>42159168.160000004</v>
      </c>
      <c r="K104" s="26">
        <v>46025935.68</v>
      </c>
      <c r="L104" s="26">
        <v>59846828</v>
      </c>
      <c r="M104" s="26">
        <v>74372272</v>
      </c>
      <c r="N104" s="26">
        <v>56765919.200000003</v>
      </c>
      <c r="O104" s="26">
        <v>49661615</v>
      </c>
      <c r="P104" s="26">
        <v>45894225</v>
      </c>
      <c r="Q104" s="26">
        <v>61995214</v>
      </c>
      <c r="R104" s="26">
        <v>33677831</v>
      </c>
      <c r="S104" s="26">
        <v>34501937</v>
      </c>
      <c r="T104" s="26">
        <v>25986879</v>
      </c>
      <c r="U104" s="26">
        <v>40976918</v>
      </c>
      <c r="V104" s="26">
        <v>57842072</v>
      </c>
    </row>
    <row r="105" spans="2:22" ht="12.6" x14ac:dyDescent="0.2">
      <c r="B105" s="25" t="s">
        <v>99</v>
      </c>
      <c r="C105" s="26">
        <v>32331501.182717916</v>
      </c>
      <c r="D105" s="26">
        <v>49551712.020315118</v>
      </c>
      <c r="E105" s="26">
        <v>43411050.640000001</v>
      </c>
      <c r="F105" s="26">
        <v>47162938.020000003</v>
      </c>
      <c r="G105" s="26">
        <v>49697672.810000002</v>
      </c>
      <c r="H105" s="26">
        <v>66229706.419999994</v>
      </c>
      <c r="I105" s="26">
        <v>76605004.539999992</v>
      </c>
      <c r="J105" s="26">
        <v>69906886.060000002</v>
      </c>
      <c r="K105" s="26">
        <v>75838265.5</v>
      </c>
      <c r="L105" s="26">
        <v>108140940</v>
      </c>
      <c r="M105" s="26">
        <v>92935017</v>
      </c>
      <c r="N105" s="26">
        <v>90409094</v>
      </c>
      <c r="O105" s="26">
        <v>70975910</v>
      </c>
      <c r="P105" s="26">
        <v>63232960</v>
      </c>
      <c r="Q105" s="26">
        <v>75017219.659999996</v>
      </c>
      <c r="R105" s="26">
        <v>48756658</v>
      </c>
      <c r="S105" s="26">
        <v>50274271.299999997</v>
      </c>
      <c r="T105" s="26">
        <v>42312587</v>
      </c>
      <c r="U105" s="26">
        <v>71520776.599999994</v>
      </c>
      <c r="V105" s="26">
        <v>90215167.799999997</v>
      </c>
    </row>
    <row r="106" spans="2:22" ht="12.6" x14ac:dyDescent="0.2">
      <c r="B106" s="25" t="s">
        <v>100</v>
      </c>
      <c r="C106" s="26">
        <v>49509118.845575817</v>
      </c>
      <c r="D106" s="26">
        <v>53662198.666345723</v>
      </c>
      <c r="E106" s="26">
        <v>52223653.6435</v>
      </c>
      <c r="F106" s="26">
        <v>114044565.92524999</v>
      </c>
      <c r="G106" s="26">
        <v>84293376.909999982</v>
      </c>
      <c r="H106" s="26">
        <v>130704694.40903792</v>
      </c>
      <c r="I106" s="26">
        <v>134317110.62349999</v>
      </c>
      <c r="J106" s="26">
        <v>515919519.80221123</v>
      </c>
      <c r="K106" s="26">
        <v>147073872.50325999</v>
      </c>
      <c r="L106" s="26">
        <v>197278271</v>
      </c>
      <c r="M106" s="26">
        <v>204608852.30000001</v>
      </c>
      <c r="N106" s="26">
        <v>167430226</v>
      </c>
      <c r="O106" s="26">
        <v>199691777</v>
      </c>
      <c r="P106" s="26">
        <v>336684661</v>
      </c>
      <c r="Q106" s="26">
        <v>161391936</v>
      </c>
      <c r="R106" s="26">
        <v>109119858</v>
      </c>
      <c r="S106" s="26">
        <v>96610900</v>
      </c>
      <c r="T106" s="26">
        <v>74167934.599999994</v>
      </c>
      <c r="U106" s="26">
        <v>103366219.5</v>
      </c>
      <c r="V106" s="26">
        <v>224335187</v>
      </c>
    </row>
    <row r="107" spans="2:22" ht="12.6" x14ac:dyDescent="0.2">
      <c r="B107" s="25" t="s">
        <v>101</v>
      </c>
      <c r="C107" s="26">
        <v>131236005.58840972</v>
      </c>
      <c r="D107" s="26">
        <v>325163599.46967846</v>
      </c>
      <c r="E107" s="26">
        <v>195906713.63850001</v>
      </c>
      <c r="F107" s="26">
        <v>195955830.00415522</v>
      </c>
      <c r="G107" s="26">
        <v>214571575.75100002</v>
      </c>
      <c r="H107" s="26">
        <v>182331706.79059356</v>
      </c>
      <c r="I107" s="26">
        <v>340654273.89679998</v>
      </c>
      <c r="J107" s="26">
        <v>271420843.80771315</v>
      </c>
      <c r="K107" s="26">
        <v>289915808.99920237</v>
      </c>
      <c r="L107" s="26">
        <v>235252217</v>
      </c>
      <c r="M107" s="26">
        <v>329610014</v>
      </c>
      <c r="N107" s="26">
        <v>337637519</v>
      </c>
      <c r="O107" s="26">
        <v>217265903</v>
      </c>
      <c r="P107" s="26">
        <v>191192965</v>
      </c>
      <c r="Q107" s="26">
        <v>267288761.31</v>
      </c>
      <c r="R107" s="26">
        <v>167428946</v>
      </c>
      <c r="S107" s="26">
        <v>221122162</v>
      </c>
      <c r="T107" s="26">
        <v>132300371</v>
      </c>
      <c r="U107" s="26">
        <v>208776922</v>
      </c>
      <c r="V107" s="26">
        <v>219970600</v>
      </c>
    </row>
    <row r="108" spans="2:22" ht="13.2" thickBot="1" x14ac:dyDescent="0.25">
      <c r="B108" s="25" t="s">
        <v>102</v>
      </c>
      <c r="C108" s="26">
        <v>26970448.601672035</v>
      </c>
      <c r="D108" s="26">
        <v>33373308.142208103</v>
      </c>
      <c r="E108" s="26">
        <v>32208917.55675</v>
      </c>
      <c r="F108" s="26">
        <v>37961755.289999999</v>
      </c>
      <c r="G108" s="26">
        <v>38695889.710000001</v>
      </c>
      <c r="H108" s="26">
        <v>49807028.839999996</v>
      </c>
      <c r="I108" s="26">
        <v>68360901.569999993</v>
      </c>
      <c r="J108" s="26">
        <v>59444956.170000002</v>
      </c>
      <c r="K108" s="26">
        <v>58989935.730000004</v>
      </c>
      <c r="L108" s="26">
        <v>73010225</v>
      </c>
      <c r="M108" s="26">
        <v>83672772</v>
      </c>
      <c r="N108" s="26">
        <v>77722697</v>
      </c>
      <c r="O108" s="26">
        <v>62657224</v>
      </c>
      <c r="P108" s="26">
        <v>48892386</v>
      </c>
      <c r="Q108" s="26">
        <v>77256181</v>
      </c>
      <c r="R108" s="26">
        <v>50439967</v>
      </c>
      <c r="S108" s="26">
        <v>49609997.799999997</v>
      </c>
      <c r="T108" s="26">
        <v>65871746</v>
      </c>
      <c r="U108" s="26">
        <v>62444715</v>
      </c>
      <c r="V108" s="26">
        <v>89416455</v>
      </c>
    </row>
    <row r="109" spans="2:22" ht="13.2" thickBot="1" x14ac:dyDescent="0.25">
      <c r="B109" s="27" t="s">
        <v>19</v>
      </c>
      <c r="C109" s="28">
        <v>2931968821.497087</v>
      </c>
      <c r="D109" s="28">
        <v>4095884805.0475988</v>
      </c>
      <c r="E109" s="28">
        <v>1977518591.7747171</v>
      </c>
      <c r="F109" s="28">
        <v>2671386504.006392</v>
      </c>
      <c r="G109" s="28">
        <v>2959802040.2454038</v>
      </c>
      <c r="H109" s="28">
        <v>3463865336.8592448</v>
      </c>
      <c r="I109" s="28">
        <v>4251132255.2980671</v>
      </c>
      <c r="J109" s="28">
        <v>4864852999.1645107</v>
      </c>
      <c r="K109" s="28">
        <v>3685792325.0977163</v>
      </c>
      <c r="L109" s="28">
        <f t="shared" ref="L109:Q109" si="12">SUM(L99:L108)</f>
        <v>4598307441.3000002</v>
      </c>
      <c r="M109" s="28">
        <f t="shared" si="12"/>
        <v>5863619782.3000002</v>
      </c>
      <c r="N109" s="28">
        <f t="shared" si="12"/>
        <v>6252544117.6999998</v>
      </c>
      <c r="O109" s="28">
        <f t="shared" si="12"/>
        <v>14676300390</v>
      </c>
      <c r="P109" s="28">
        <f t="shared" si="12"/>
        <v>5808230390</v>
      </c>
      <c r="Q109" s="28">
        <f t="shared" si="12"/>
        <v>4807961091.1100006</v>
      </c>
      <c r="R109" s="28">
        <f t="shared" ref="R109" si="13">SUM(R99:R108)</f>
        <v>6994319908.5199995</v>
      </c>
      <c r="S109" s="28">
        <f>SUM(S99:S108)</f>
        <v>6563139622</v>
      </c>
      <c r="T109" s="28">
        <f>SUM(T99:T108)</f>
        <v>4781465458.4000006</v>
      </c>
      <c r="U109" s="28">
        <f>SUM(U99:U108)</f>
        <v>6525905529.5</v>
      </c>
      <c r="V109" s="28">
        <f>SUM(V99:V108)</f>
        <v>11859685798.199999</v>
      </c>
    </row>
    <row r="110" spans="2:22" x14ac:dyDescent="0.2">
      <c r="O110" s="54">
        <f t="shared" ref="O110:Q110" si="14">O80-O109</f>
        <v>6</v>
      </c>
      <c r="P110" s="54">
        <f t="shared" si="14"/>
        <v>-1268</v>
      </c>
      <c r="Q110" s="54">
        <f t="shared" si="14"/>
        <v>-110.17000102996826</v>
      </c>
      <c r="R110" s="54">
        <f>R80-R109</f>
        <v>-5260.0099992752075</v>
      </c>
      <c r="S110" s="54">
        <f t="shared" ref="S110:T110" si="15">S80-S109</f>
        <v>-7717.8999996185303</v>
      </c>
      <c r="T110" s="54">
        <f t="shared" si="15"/>
        <v>-29.200000762939453</v>
      </c>
      <c r="U110" s="12"/>
    </row>
    <row r="111" spans="2:22" x14ac:dyDescent="0.2">
      <c r="O111" s="14"/>
      <c r="P111" s="14"/>
      <c r="Q111" s="14"/>
      <c r="R111" s="14"/>
      <c r="S111" s="14"/>
    </row>
    <row r="113" spans="2:22" ht="13.2" thickBot="1" x14ac:dyDescent="0.25">
      <c r="B113" s="30" t="s">
        <v>44</v>
      </c>
    </row>
    <row r="114" spans="2:22" ht="13.2" thickBot="1" x14ac:dyDescent="0.25">
      <c r="B114" s="4"/>
      <c r="C114" s="33" t="s">
        <v>23</v>
      </c>
      <c r="D114" s="33" t="s">
        <v>24</v>
      </c>
      <c r="E114" s="33" t="s">
        <v>37</v>
      </c>
      <c r="F114" s="33" t="s">
        <v>38</v>
      </c>
      <c r="G114" s="33" t="s">
        <v>39</v>
      </c>
      <c r="H114" s="33" t="s">
        <v>40</v>
      </c>
      <c r="I114" s="33" t="s">
        <v>41</v>
      </c>
      <c r="J114" s="33" t="s">
        <v>42</v>
      </c>
      <c r="K114" s="37" t="s">
        <v>211</v>
      </c>
      <c r="L114" s="37" t="s">
        <v>212</v>
      </c>
      <c r="M114" s="37" t="s">
        <v>213</v>
      </c>
      <c r="N114" s="37" t="s">
        <v>217</v>
      </c>
      <c r="O114" s="37" t="s">
        <v>219</v>
      </c>
      <c r="P114" s="37" t="s">
        <v>220</v>
      </c>
      <c r="Q114" s="37" t="s">
        <v>221</v>
      </c>
      <c r="R114" s="37" t="s">
        <v>222</v>
      </c>
      <c r="S114" s="37" t="s">
        <v>223</v>
      </c>
      <c r="T114" s="37" t="s">
        <v>224</v>
      </c>
      <c r="U114" s="24" t="s">
        <v>228</v>
      </c>
      <c r="V114" s="24" t="s">
        <v>229</v>
      </c>
    </row>
    <row r="115" spans="2:22" ht="12.6" x14ac:dyDescent="0.2">
      <c r="B115" s="25" t="s">
        <v>94</v>
      </c>
      <c r="C115" s="26">
        <v>10204.7528245913</v>
      </c>
      <c r="D115" s="26">
        <v>12860.535654547901</v>
      </c>
      <c r="E115" s="26">
        <v>17640</v>
      </c>
      <c r="F115" s="26">
        <v>20331</v>
      </c>
      <c r="G115" s="26">
        <v>25166</v>
      </c>
      <c r="H115" s="26">
        <v>39690</v>
      </c>
      <c r="I115" s="26">
        <v>52039</v>
      </c>
      <c r="J115" s="26">
        <v>70605</v>
      </c>
      <c r="K115" s="26">
        <v>87198</v>
      </c>
      <c r="L115" s="26">
        <v>92905</v>
      </c>
      <c r="M115" s="26">
        <v>129338</v>
      </c>
      <c r="N115" s="26">
        <v>138007</v>
      </c>
      <c r="O115" s="26">
        <v>155014</v>
      </c>
      <c r="P115" s="26">
        <v>163799</v>
      </c>
      <c r="Q115" s="26">
        <v>167497</v>
      </c>
      <c r="R115" s="26">
        <v>110009</v>
      </c>
      <c r="S115" s="26">
        <v>80343</v>
      </c>
      <c r="T115" s="26">
        <v>65180</v>
      </c>
      <c r="U115" s="26">
        <v>60615</v>
      </c>
      <c r="V115" s="26">
        <v>80595</v>
      </c>
    </row>
    <row r="116" spans="2:22" ht="12.6" x14ac:dyDescent="0.2">
      <c r="B116" s="25" t="s">
        <v>95</v>
      </c>
      <c r="C116" s="26">
        <v>32639.1353699846</v>
      </c>
      <c r="D116" s="26">
        <v>66255.151808201801</v>
      </c>
      <c r="E116" s="26">
        <v>77012</v>
      </c>
      <c r="F116" s="26">
        <v>101087</v>
      </c>
      <c r="G116" s="26">
        <v>134727</v>
      </c>
      <c r="H116" s="26">
        <v>241954.96377999999</v>
      </c>
      <c r="I116" s="26">
        <v>350166</v>
      </c>
      <c r="J116" s="26">
        <v>453407</v>
      </c>
      <c r="K116" s="26">
        <v>578604</v>
      </c>
      <c r="L116" s="26">
        <v>526208</v>
      </c>
      <c r="M116" s="26">
        <v>555089</v>
      </c>
      <c r="N116" s="26">
        <v>417918</v>
      </c>
      <c r="O116" s="26">
        <v>467737</v>
      </c>
      <c r="P116" s="26">
        <v>439696</v>
      </c>
      <c r="Q116" s="26">
        <v>410634</v>
      </c>
      <c r="R116" s="26">
        <v>322906</v>
      </c>
      <c r="S116" s="26">
        <v>265921</v>
      </c>
      <c r="T116" s="26">
        <v>232374</v>
      </c>
      <c r="U116" s="26">
        <v>224251</v>
      </c>
      <c r="V116" s="26">
        <v>268104</v>
      </c>
    </row>
    <row r="117" spans="2:22" ht="12.6" x14ac:dyDescent="0.2">
      <c r="B117" s="25" t="s">
        <v>96</v>
      </c>
      <c r="C117" s="26">
        <v>3597.9294325569649</v>
      </c>
      <c r="D117" s="26">
        <v>5156.60879011016</v>
      </c>
      <c r="E117" s="26">
        <v>5651</v>
      </c>
      <c r="F117" s="26">
        <v>6808</v>
      </c>
      <c r="G117" s="26">
        <v>9388</v>
      </c>
      <c r="H117" s="26">
        <v>14785</v>
      </c>
      <c r="I117" s="26">
        <v>20074</v>
      </c>
      <c r="J117" s="26">
        <v>24777</v>
      </c>
      <c r="K117" s="26">
        <v>34151</v>
      </c>
      <c r="L117" s="26">
        <v>40250</v>
      </c>
      <c r="M117" s="26">
        <v>57254</v>
      </c>
      <c r="N117" s="26">
        <v>68312</v>
      </c>
      <c r="O117" s="26">
        <v>77460</v>
      </c>
      <c r="P117" s="26">
        <v>88881</v>
      </c>
      <c r="Q117" s="26">
        <v>92891</v>
      </c>
      <c r="R117" s="26">
        <v>53874</v>
      </c>
      <c r="S117" s="26">
        <v>39792</v>
      </c>
      <c r="T117" s="26">
        <v>31893</v>
      </c>
      <c r="U117" s="26">
        <v>29176</v>
      </c>
      <c r="V117" s="26">
        <v>40478</v>
      </c>
    </row>
    <row r="118" spans="2:22" ht="12.6" x14ac:dyDescent="0.2">
      <c r="B118" s="25" t="s">
        <v>97</v>
      </c>
      <c r="C118" s="26">
        <v>3154.8380988449162</v>
      </c>
      <c r="D118" s="26">
        <v>5043.5705112183496</v>
      </c>
      <c r="E118" s="26">
        <v>5182</v>
      </c>
      <c r="F118" s="26">
        <v>37559</v>
      </c>
      <c r="G118" s="26">
        <v>16838</v>
      </c>
      <c r="H118" s="26">
        <v>31066</v>
      </c>
      <c r="I118" s="26">
        <v>22492</v>
      </c>
      <c r="J118" s="26">
        <v>26316</v>
      </c>
      <c r="K118" s="26">
        <v>31807</v>
      </c>
      <c r="L118" s="26">
        <v>34060</v>
      </c>
      <c r="M118" s="26">
        <v>48212</v>
      </c>
      <c r="N118" s="26">
        <v>48688</v>
      </c>
      <c r="O118" s="26">
        <v>47221</v>
      </c>
      <c r="P118" s="26">
        <v>56452</v>
      </c>
      <c r="Q118" s="26">
        <v>58340</v>
      </c>
      <c r="R118" s="26">
        <v>35677</v>
      </c>
      <c r="S118" s="26">
        <v>26602</v>
      </c>
      <c r="T118" s="26">
        <v>23909</v>
      </c>
      <c r="U118" s="26">
        <v>24069</v>
      </c>
      <c r="V118" s="26">
        <v>30402</v>
      </c>
    </row>
    <row r="119" spans="2:22" ht="12.6" x14ac:dyDescent="0.2">
      <c r="B119" s="25" t="s">
        <v>93</v>
      </c>
      <c r="C119" s="26">
        <v>23011.542195291302</v>
      </c>
      <c r="D119" s="26">
        <v>41389.564243554501</v>
      </c>
      <c r="E119" s="26">
        <v>46019</v>
      </c>
      <c r="F119" s="26">
        <v>29137</v>
      </c>
      <c r="G119" s="26">
        <v>70553</v>
      </c>
      <c r="H119" s="26">
        <v>118618.01954000001</v>
      </c>
      <c r="I119" s="26">
        <v>167910</v>
      </c>
      <c r="J119" s="26">
        <v>215013</v>
      </c>
      <c r="K119" s="26">
        <v>284974</v>
      </c>
      <c r="L119" s="26">
        <v>345030</v>
      </c>
      <c r="M119" s="26">
        <v>571813</v>
      </c>
      <c r="N119" s="26">
        <v>699817</v>
      </c>
      <c r="O119" s="26">
        <v>717020</v>
      </c>
      <c r="P119" s="26">
        <v>831247</v>
      </c>
      <c r="Q119" s="26">
        <v>790791</v>
      </c>
      <c r="R119" s="26">
        <v>412609</v>
      </c>
      <c r="S119" s="26">
        <v>285412</v>
      </c>
      <c r="T119" s="26">
        <v>210880</v>
      </c>
      <c r="U119" s="26">
        <v>196808</v>
      </c>
      <c r="V119" s="26">
        <v>285428</v>
      </c>
    </row>
    <row r="120" spans="2:22" ht="12.6" x14ac:dyDescent="0.2">
      <c r="B120" s="25" t="s">
        <v>98</v>
      </c>
      <c r="C120" s="26">
        <v>3580.7389804119598</v>
      </c>
      <c r="D120" s="26">
        <v>9896.8479610866507</v>
      </c>
      <c r="E120" s="26">
        <v>11593</v>
      </c>
      <c r="F120" s="26">
        <v>13061</v>
      </c>
      <c r="G120" s="26">
        <v>15065</v>
      </c>
      <c r="H120" s="26">
        <v>23103</v>
      </c>
      <c r="I120" s="26">
        <v>25545</v>
      </c>
      <c r="J120" s="26">
        <v>36050</v>
      </c>
      <c r="K120" s="26">
        <v>41653</v>
      </c>
      <c r="L120" s="26">
        <v>41158</v>
      </c>
      <c r="M120" s="26">
        <v>49576</v>
      </c>
      <c r="N120" s="26">
        <v>41386</v>
      </c>
      <c r="O120" s="26">
        <v>45529</v>
      </c>
      <c r="P120" s="26">
        <v>51836</v>
      </c>
      <c r="Q120" s="26">
        <v>53750</v>
      </c>
      <c r="R120" s="26">
        <v>36364</v>
      </c>
      <c r="S120" s="26">
        <v>27513</v>
      </c>
      <c r="T120" s="26">
        <v>24292</v>
      </c>
      <c r="U120" s="26">
        <v>23014</v>
      </c>
      <c r="V120" s="26">
        <v>26436</v>
      </c>
    </row>
    <row r="121" spans="2:22" ht="12.6" x14ac:dyDescent="0.2">
      <c r="B121" s="25" t="s">
        <v>99</v>
      </c>
      <c r="C121" s="26">
        <v>4517.3820193986794</v>
      </c>
      <c r="D121" s="26">
        <v>9311.9553957664393</v>
      </c>
      <c r="E121" s="26">
        <v>9783</v>
      </c>
      <c r="F121" s="26">
        <v>12194</v>
      </c>
      <c r="G121" s="26">
        <v>15660</v>
      </c>
      <c r="H121" s="26">
        <v>25622</v>
      </c>
      <c r="I121" s="26">
        <v>33470</v>
      </c>
      <c r="J121" s="26">
        <v>39573</v>
      </c>
      <c r="K121" s="26">
        <v>47382</v>
      </c>
      <c r="L121" s="26">
        <v>48204</v>
      </c>
      <c r="M121" s="26">
        <v>59436</v>
      </c>
      <c r="N121" s="26">
        <v>54272</v>
      </c>
      <c r="O121" s="26">
        <v>66539</v>
      </c>
      <c r="P121" s="26">
        <v>66335</v>
      </c>
      <c r="Q121" s="26">
        <v>73023</v>
      </c>
      <c r="R121" s="26">
        <v>45566</v>
      </c>
      <c r="S121" s="26">
        <v>32778</v>
      </c>
      <c r="T121" s="26">
        <v>29747</v>
      </c>
      <c r="U121" s="26">
        <v>30091</v>
      </c>
      <c r="V121" s="26">
        <v>36949</v>
      </c>
    </row>
    <row r="122" spans="2:22" ht="12.6" x14ac:dyDescent="0.2">
      <c r="B122" s="25" t="s">
        <v>100</v>
      </c>
      <c r="C122" s="26">
        <v>4032.8189947190103</v>
      </c>
      <c r="D122" s="26">
        <v>9679.6996904619991</v>
      </c>
      <c r="E122" s="26">
        <v>10698</v>
      </c>
      <c r="F122" s="26">
        <v>15022</v>
      </c>
      <c r="G122" s="26">
        <v>18574</v>
      </c>
      <c r="H122" s="26">
        <v>31546</v>
      </c>
      <c r="I122" s="26">
        <v>44335</v>
      </c>
      <c r="J122" s="26">
        <v>54903</v>
      </c>
      <c r="K122" s="26">
        <v>73564</v>
      </c>
      <c r="L122" s="26">
        <v>73259</v>
      </c>
      <c r="M122" s="26">
        <v>90048</v>
      </c>
      <c r="N122" s="26">
        <v>75939</v>
      </c>
      <c r="O122" s="26">
        <v>88919</v>
      </c>
      <c r="P122" s="26">
        <v>87137</v>
      </c>
      <c r="Q122" s="26">
        <v>85667</v>
      </c>
      <c r="R122" s="26">
        <v>69469</v>
      </c>
      <c r="S122" s="26">
        <v>53951</v>
      </c>
      <c r="T122" s="26">
        <v>49160</v>
      </c>
      <c r="U122" s="26">
        <v>52263</v>
      </c>
      <c r="V122" s="26">
        <v>62999</v>
      </c>
    </row>
    <row r="123" spans="2:22" ht="12.6" x14ac:dyDescent="0.2">
      <c r="B123" s="25" t="s">
        <v>101</v>
      </c>
      <c r="C123" s="26">
        <v>7350.6432493845896</v>
      </c>
      <c r="D123" s="26">
        <v>13341.417549458791</v>
      </c>
      <c r="E123" s="26">
        <v>13136</v>
      </c>
      <c r="F123" s="26">
        <v>16353</v>
      </c>
      <c r="G123" s="26">
        <v>18871</v>
      </c>
      <c r="H123" s="26">
        <v>25306.95</v>
      </c>
      <c r="I123" s="26">
        <v>33840</v>
      </c>
      <c r="J123" s="26">
        <v>41695</v>
      </c>
      <c r="K123" s="26">
        <v>49895</v>
      </c>
      <c r="L123" s="26">
        <v>61629</v>
      </c>
      <c r="M123" s="26">
        <v>90849</v>
      </c>
      <c r="N123" s="26">
        <v>111871</v>
      </c>
      <c r="O123" s="26">
        <v>120104</v>
      </c>
      <c r="P123" s="26">
        <v>159442</v>
      </c>
      <c r="Q123" s="26">
        <v>159877</v>
      </c>
      <c r="R123" s="26">
        <v>93807</v>
      </c>
      <c r="S123" s="26">
        <v>67879</v>
      </c>
      <c r="T123" s="26">
        <v>53313</v>
      </c>
      <c r="U123" s="26">
        <v>53210</v>
      </c>
      <c r="V123" s="26">
        <v>68908</v>
      </c>
    </row>
    <row r="124" spans="2:22" ht="13.2" thickBot="1" x14ac:dyDescent="0.25">
      <c r="B124" s="25" t="s">
        <v>102</v>
      </c>
      <c r="C124" s="26">
        <v>2820.2188348166383</v>
      </c>
      <c r="D124" s="26">
        <v>3838.64839559341</v>
      </c>
      <c r="E124" s="26">
        <v>5401</v>
      </c>
      <c r="F124" s="26">
        <v>5762</v>
      </c>
      <c r="G124" s="26">
        <v>6067</v>
      </c>
      <c r="H124" s="26">
        <v>9002</v>
      </c>
      <c r="I124" s="26">
        <v>12260</v>
      </c>
      <c r="J124" s="26">
        <v>13606</v>
      </c>
      <c r="K124" s="26">
        <v>16859</v>
      </c>
      <c r="L124" s="26">
        <v>17925</v>
      </c>
      <c r="M124" s="26">
        <v>29459</v>
      </c>
      <c r="N124" s="26">
        <v>34691</v>
      </c>
      <c r="O124" s="26">
        <v>38914</v>
      </c>
      <c r="P124" s="26">
        <v>56446</v>
      </c>
      <c r="Q124" s="26">
        <v>54782</v>
      </c>
      <c r="R124" s="26">
        <v>34498</v>
      </c>
      <c r="S124" s="26">
        <v>27579</v>
      </c>
      <c r="T124" s="26">
        <v>23941</v>
      </c>
      <c r="U124" s="26">
        <v>22901.9</v>
      </c>
      <c r="V124" s="26">
        <v>27986</v>
      </c>
    </row>
    <row r="125" spans="2:22" ht="13.2" thickBot="1" x14ac:dyDescent="0.25">
      <c r="B125" s="27" t="s">
        <v>19</v>
      </c>
      <c r="C125" s="28">
        <v>94910</v>
      </c>
      <c r="D125" s="28">
        <v>176774</v>
      </c>
      <c r="E125" s="28">
        <v>202115</v>
      </c>
      <c r="F125" s="28">
        <v>257314</v>
      </c>
      <c r="G125" s="28">
        <v>330909</v>
      </c>
      <c r="H125" s="28">
        <v>560693.93332000007</v>
      </c>
      <c r="I125" s="28">
        <v>762131</v>
      </c>
      <c r="J125" s="28">
        <v>975945</v>
      </c>
      <c r="K125" s="28">
        <v>1246087</v>
      </c>
      <c r="L125" s="28">
        <f>SUM(L115:L124)</f>
        <v>1280628</v>
      </c>
      <c r="M125" s="28">
        <f>SUM(M115:M124)</f>
        <v>1681074</v>
      </c>
      <c r="N125" s="28">
        <v>1690900.9999999998</v>
      </c>
      <c r="O125" s="28">
        <f t="shared" ref="O125:V125" si="16">SUM(O115:O124)</f>
        <v>1824457</v>
      </c>
      <c r="P125" s="28">
        <f t="shared" si="16"/>
        <v>2001271</v>
      </c>
      <c r="Q125" s="28">
        <f t="shared" si="16"/>
        <v>1947252</v>
      </c>
      <c r="R125" s="28">
        <f t="shared" si="16"/>
        <v>1214779</v>
      </c>
      <c r="S125" s="28">
        <f t="shared" si="16"/>
        <v>907770</v>
      </c>
      <c r="T125" s="28">
        <f t="shared" si="16"/>
        <v>744689</v>
      </c>
      <c r="U125" s="28">
        <f t="shared" si="16"/>
        <v>716398.9</v>
      </c>
      <c r="V125" s="28">
        <f t="shared" si="16"/>
        <v>928285</v>
      </c>
    </row>
    <row r="128" spans="2:22" x14ac:dyDescent="0.2">
      <c r="S128" s="54">
        <f>S125-S93</f>
        <v>0</v>
      </c>
      <c r="T128" s="54">
        <f>T125-T93</f>
        <v>95</v>
      </c>
    </row>
    <row r="129" spans="2:22" ht="13.2" thickBot="1" x14ac:dyDescent="0.25">
      <c r="B129" s="30" t="s">
        <v>194</v>
      </c>
    </row>
    <row r="130" spans="2:22" ht="13.2" thickBot="1" x14ac:dyDescent="0.25">
      <c r="B130" s="27"/>
      <c r="C130" s="33" t="s">
        <v>23</v>
      </c>
      <c r="D130" s="33" t="s">
        <v>24</v>
      </c>
      <c r="E130" s="33" t="s">
        <v>37</v>
      </c>
      <c r="F130" s="33" t="s">
        <v>38</v>
      </c>
      <c r="G130" s="33" t="s">
        <v>39</v>
      </c>
      <c r="H130" s="33" t="s">
        <v>40</v>
      </c>
      <c r="I130" s="33" t="s">
        <v>41</v>
      </c>
      <c r="J130" s="33" t="s">
        <v>42</v>
      </c>
      <c r="K130" s="37" t="s">
        <v>211</v>
      </c>
      <c r="L130" s="37" t="s">
        <v>212</v>
      </c>
      <c r="M130" s="37" t="s">
        <v>213</v>
      </c>
      <c r="N130" s="37" t="s">
        <v>217</v>
      </c>
      <c r="O130" s="37" t="s">
        <v>219</v>
      </c>
      <c r="P130" s="37" t="s">
        <v>220</v>
      </c>
      <c r="Q130" s="37" t="s">
        <v>221</v>
      </c>
      <c r="R130" s="37" t="s">
        <v>222</v>
      </c>
      <c r="S130" s="37" t="s">
        <v>223</v>
      </c>
      <c r="T130" s="37" t="s">
        <v>224</v>
      </c>
      <c r="U130" s="24" t="s">
        <v>228</v>
      </c>
      <c r="V130" s="24" t="s">
        <v>229</v>
      </c>
    </row>
    <row r="131" spans="2:22" ht="12.6" x14ac:dyDescent="0.2">
      <c r="B131" s="42" t="s">
        <v>63</v>
      </c>
      <c r="C131" s="43">
        <v>302454043.32928705</v>
      </c>
      <c r="D131" s="43">
        <v>353718967.14830744</v>
      </c>
      <c r="E131" s="43">
        <v>309996595.97321016</v>
      </c>
      <c r="F131" s="43">
        <v>283401004.93787944</v>
      </c>
      <c r="G131" s="43">
        <v>431844373.63854003</v>
      </c>
      <c r="H131" s="43">
        <v>444384128.65090436</v>
      </c>
      <c r="I131" s="43">
        <v>581407714.57308376</v>
      </c>
      <c r="J131" s="43">
        <v>489717442.34960544</v>
      </c>
      <c r="K131" s="43">
        <v>548211483.01992297</v>
      </c>
      <c r="L131" s="43">
        <v>588616677.29999995</v>
      </c>
      <c r="M131" s="43">
        <v>687431700</v>
      </c>
      <c r="N131" s="43">
        <v>809793339.39999998</v>
      </c>
      <c r="O131" s="43">
        <v>481252432.30000001</v>
      </c>
      <c r="P131" s="43">
        <v>659233963</v>
      </c>
      <c r="Q131" s="43">
        <v>523158135.08999997</v>
      </c>
      <c r="R131" s="43">
        <v>753403091.62</v>
      </c>
      <c r="S131" s="43">
        <v>399578628</v>
      </c>
      <c r="T131" s="43">
        <v>343811512.60000002</v>
      </c>
      <c r="U131" s="43">
        <v>613662541</v>
      </c>
      <c r="V131" s="43">
        <v>572753761.89999998</v>
      </c>
    </row>
    <row r="132" spans="2:22" ht="13.2" thickBot="1" x14ac:dyDescent="0.25">
      <c r="B132" s="25" t="s">
        <v>64</v>
      </c>
      <c r="C132" s="43">
        <v>2629524761.1678004</v>
      </c>
      <c r="D132" s="43">
        <v>3739281621.2197952</v>
      </c>
      <c r="E132" s="43">
        <v>1667537009.8015068</v>
      </c>
      <c r="F132" s="43">
        <v>2363963639.5885124</v>
      </c>
      <c r="G132" s="43">
        <v>2528068156.6068635</v>
      </c>
      <c r="H132" s="43">
        <v>3019642616.2083402</v>
      </c>
      <c r="I132" s="43">
        <v>3669869838.7249837</v>
      </c>
      <c r="J132" s="43">
        <v>4375363976.8149061</v>
      </c>
      <c r="K132" s="43">
        <v>3137580842.0777931</v>
      </c>
      <c r="L132" s="43">
        <v>4009690764</v>
      </c>
      <c r="M132" s="43">
        <v>5176188082.3000002</v>
      </c>
      <c r="N132" s="43">
        <v>5442750778.3000002</v>
      </c>
      <c r="O132" s="43">
        <v>14074724474.1</v>
      </c>
      <c r="P132" s="43">
        <v>5148995196</v>
      </c>
      <c r="Q132" s="43">
        <v>4284802956.02</v>
      </c>
      <c r="R132" s="43">
        <v>6240916816.8999996</v>
      </c>
      <c r="S132" s="43">
        <v>6163560994</v>
      </c>
      <c r="T132" s="43">
        <v>4437653945.8000002</v>
      </c>
      <c r="U132" s="43">
        <v>5912242988.5</v>
      </c>
      <c r="V132" s="43">
        <v>11286932036.299999</v>
      </c>
    </row>
    <row r="133" spans="2:22" ht="13.2" thickBot="1" x14ac:dyDescent="0.25">
      <c r="B133" s="36" t="s">
        <v>19</v>
      </c>
      <c r="C133" s="28">
        <v>2931968821.497087</v>
      </c>
      <c r="D133" s="28">
        <v>4092983341.0475988</v>
      </c>
      <c r="E133" s="28">
        <v>1977518591.7747171</v>
      </c>
      <c r="F133" s="28">
        <v>2671386504.006392</v>
      </c>
      <c r="G133" s="28">
        <v>2959802040.2454038</v>
      </c>
      <c r="H133" s="28">
        <v>3463865336.8592448</v>
      </c>
      <c r="I133" s="28">
        <v>4251132255.2980671</v>
      </c>
      <c r="J133" s="28">
        <v>4864852999.1645107</v>
      </c>
      <c r="K133" s="28">
        <v>3685792325.0977163</v>
      </c>
      <c r="L133" s="28">
        <f t="shared" ref="L133:Q133" si="17">SUM(L131:L132)</f>
        <v>4598307441.3000002</v>
      </c>
      <c r="M133" s="28">
        <f t="shared" si="17"/>
        <v>5863619782.3000002</v>
      </c>
      <c r="N133" s="28">
        <f t="shared" si="17"/>
        <v>6252544117.6999998</v>
      </c>
      <c r="O133" s="28">
        <f t="shared" si="17"/>
        <v>14555976906.4</v>
      </c>
      <c r="P133" s="28">
        <f t="shared" si="17"/>
        <v>5808229159</v>
      </c>
      <c r="Q133" s="28">
        <f t="shared" si="17"/>
        <v>4807961091.1099997</v>
      </c>
      <c r="R133" s="28">
        <f t="shared" ref="R133:S133" si="18">SUM(R131:R132)</f>
        <v>6994319908.5199995</v>
      </c>
      <c r="S133" s="28">
        <f t="shared" si="18"/>
        <v>6563139622</v>
      </c>
      <c r="T133" s="28">
        <f t="shared" ref="T133:V133" si="19">SUM(T131:T132)</f>
        <v>4781465458.4000006</v>
      </c>
      <c r="U133" s="28">
        <f t="shared" si="19"/>
        <v>6525905529.5</v>
      </c>
      <c r="V133" s="28">
        <f t="shared" si="19"/>
        <v>11859685798.199999</v>
      </c>
    </row>
    <row r="135" spans="2:22" x14ac:dyDescent="0.2">
      <c r="O135" s="10"/>
      <c r="P135" s="10"/>
      <c r="Q135" s="10"/>
      <c r="R135" s="10"/>
      <c r="S135" s="10"/>
      <c r="T135" s="10"/>
    </row>
    <row r="137" spans="2:22" ht="13.2" thickBot="1" x14ac:dyDescent="0.25">
      <c r="B137" s="30" t="s">
        <v>45</v>
      </c>
    </row>
    <row r="138" spans="2:22" ht="13.2" thickBot="1" x14ac:dyDescent="0.25">
      <c r="B138" s="27"/>
      <c r="C138" s="33" t="s">
        <v>23</v>
      </c>
      <c r="D138" s="33" t="s">
        <v>24</v>
      </c>
      <c r="E138" s="33" t="s">
        <v>37</v>
      </c>
      <c r="F138" s="33" t="s">
        <v>38</v>
      </c>
      <c r="G138" s="33" t="s">
        <v>39</v>
      </c>
      <c r="H138" s="33" t="s">
        <v>40</v>
      </c>
      <c r="I138" s="33" t="s">
        <v>41</v>
      </c>
      <c r="J138" s="33" t="s">
        <v>30</v>
      </c>
      <c r="K138" s="37" t="s">
        <v>211</v>
      </c>
      <c r="L138" s="37" t="s">
        <v>212</v>
      </c>
      <c r="M138" s="37" t="s">
        <v>213</v>
      </c>
      <c r="N138" s="37" t="s">
        <v>217</v>
      </c>
      <c r="O138" s="37" t="s">
        <v>219</v>
      </c>
      <c r="P138" s="37" t="s">
        <v>220</v>
      </c>
      <c r="Q138" s="37" t="s">
        <v>221</v>
      </c>
      <c r="R138" s="37" t="s">
        <v>222</v>
      </c>
      <c r="S138" s="37" t="s">
        <v>223</v>
      </c>
      <c r="T138" s="37" t="s">
        <v>224</v>
      </c>
      <c r="U138" s="24" t="s">
        <v>228</v>
      </c>
      <c r="V138" s="24" t="s">
        <v>229</v>
      </c>
    </row>
    <row r="139" spans="2:22" ht="12.6" x14ac:dyDescent="0.2">
      <c r="B139" s="42" t="s">
        <v>63</v>
      </c>
      <c r="C139" s="43">
        <v>11791.76204632961</v>
      </c>
      <c r="D139" s="43">
        <v>17249.320502951188</v>
      </c>
      <c r="E139" s="43">
        <v>41678</v>
      </c>
      <c r="F139" s="43">
        <v>83052</v>
      </c>
      <c r="G139" s="43">
        <v>111638</v>
      </c>
      <c r="H139" s="43">
        <v>162427.95000000001</v>
      </c>
      <c r="I139" s="43">
        <v>145447</v>
      </c>
      <c r="J139" s="43">
        <v>228620</v>
      </c>
      <c r="K139" s="43">
        <v>234401</v>
      </c>
      <c r="L139" s="43">
        <v>253494</v>
      </c>
      <c r="M139" s="43">
        <v>355478</v>
      </c>
      <c r="N139" s="43">
        <v>378990.37</v>
      </c>
      <c r="O139" s="43">
        <v>436228</v>
      </c>
      <c r="P139" s="43">
        <v>513842</v>
      </c>
      <c r="Q139" s="43">
        <v>531294.18000000005</v>
      </c>
      <c r="R139" s="43">
        <v>338665</v>
      </c>
      <c r="S139" s="43">
        <v>244545</v>
      </c>
      <c r="T139" s="43">
        <v>193650</v>
      </c>
      <c r="U139" s="43">
        <v>188954.9</v>
      </c>
      <c r="V139" s="43">
        <v>241636</v>
      </c>
    </row>
    <row r="140" spans="2:22" ht="13.2" thickBot="1" x14ac:dyDescent="0.25">
      <c r="B140" s="25" t="s">
        <v>64</v>
      </c>
      <c r="C140" s="43">
        <v>82507.237953670396</v>
      </c>
      <c r="D140" s="43">
        <v>159524.67949704878</v>
      </c>
      <c r="E140" s="43">
        <v>160437</v>
      </c>
      <c r="F140" s="43">
        <v>171473</v>
      </c>
      <c r="G140" s="43">
        <v>219271</v>
      </c>
      <c r="H140" s="43">
        <v>398265.98332</v>
      </c>
      <c r="I140" s="43">
        <v>616684</v>
      </c>
      <c r="J140" s="43">
        <v>747325</v>
      </c>
      <c r="K140" s="43">
        <v>1011686</v>
      </c>
      <c r="L140" s="43">
        <v>1027134</v>
      </c>
      <c r="M140" s="43">
        <v>1325596</v>
      </c>
      <c r="N140" s="43">
        <v>1311910.6299999999</v>
      </c>
      <c r="O140" s="43">
        <v>1329220</v>
      </c>
      <c r="P140" s="43">
        <v>1487429</v>
      </c>
      <c r="Q140" s="43">
        <v>1415957.82</v>
      </c>
      <c r="R140" s="43">
        <v>876114</v>
      </c>
      <c r="S140" s="43">
        <v>663225</v>
      </c>
      <c r="T140" s="43">
        <v>551039</v>
      </c>
      <c r="U140" s="43">
        <v>527444</v>
      </c>
      <c r="V140" s="43">
        <v>686649</v>
      </c>
    </row>
    <row r="141" spans="2:22" ht="13.2" thickBot="1" x14ac:dyDescent="0.25">
      <c r="B141" s="36" t="s">
        <v>19</v>
      </c>
      <c r="C141" s="28">
        <v>94910</v>
      </c>
      <c r="D141" s="28">
        <v>176774</v>
      </c>
      <c r="E141" s="28">
        <v>202115</v>
      </c>
      <c r="F141" s="28">
        <v>257314</v>
      </c>
      <c r="G141" s="28">
        <v>330909</v>
      </c>
      <c r="H141" s="28">
        <v>560693.93332000007</v>
      </c>
      <c r="I141" s="28">
        <v>762131</v>
      </c>
      <c r="J141" s="28">
        <v>975945</v>
      </c>
      <c r="K141" s="28">
        <v>1246087</v>
      </c>
      <c r="L141" s="28">
        <f t="shared" ref="L141:Q141" si="20">SUM(L139:L140)</f>
        <v>1280628</v>
      </c>
      <c r="M141" s="28">
        <f t="shared" si="20"/>
        <v>1681074</v>
      </c>
      <c r="N141" s="28">
        <f t="shared" si="20"/>
        <v>1690901</v>
      </c>
      <c r="O141" s="28">
        <f t="shared" si="20"/>
        <v>1765448</v>
      </c>
      <c r="P141" s="28">
        <f t="shared" si="20"/>
        <v>2001271</v>
      </c>
      <c r="Q141" s="28">
        <f t="shared" si="20"/>
        <v>1947252</v>
      </c>
      <c r="R141" s="28">
        <f t="shared" ref="R141:S141" si="21">SUM(R139:R140)</f>
        <v>1214779</v>
      </c>
      <c r="S141" s="28">
        <f t="shared" si="21"/>
        <v>907770</v>
      </c>
      <c r="T141" s="28">
        <f t="shared" ref="T141:V141" si="22">SUM(T139:T140)</f>
        <v>744689</v>
      </c>
      <c r="U141" s="28">
        <f t="shared" si="22"/>
        <v>716398.9</v>
      </c>
      <c r="V141" s="28">
        <f t="shared" si="22"/>
        <v>928285</v>
      </c>
    </row>
    <row r="145" spans="2:22" ht="13.2" thickBot="1" x14ac:dyDescent="0.25">
      <c r="B145" s="30" t="s">
        <v>195</v>
      </c>
    </row>
    <row r="146" spans="2:22" ht="13.2" thickBot="1" x14ac:dyDescent="0.25">
      <c r="B146" s="27"/>
      <c r="C146" s="33" t="s">
        <v>23</v>
      </c>
      <c r="D146" s="33" t="s">
        <v>24</v>
      </c>
      <c r="E146" s="33" t="s">
        <v>37</v>
      </c>
      <c r="F146" s="33" t="s">
        <v>38</v>
      </c>
      <c r="G146" s="33" t="s">
        <v>39</v>
      </c>
      <c r="H146" s="33" t="s">
        <v>40</v>
      </c>
      <c r="I146" s="33" t="s">
        <v>41</v>
      </c>
      <c r="J146" s="33" t="s">
        <v>42</v>
      </c>
      <c r="K146" s="37" t="s">
        <v>211</v>
      </c>
      <c r="L146" s="37" t="s">
        <v>212</v>
      </c>
      <c r="M146" s="37" t="s">
        <v>213</v>
      </c>
      <c r="N146" s="37" t="s">
        <v>217</v>
      </c>
      <c r="O146" s="37" t="s">
        <v>219</v>
      </c>
      <c r="P146" s="37" t="s">
        <v>220</v>
      </c>
      <c r="Q146" s="37" t="s">
        <v>221</v>
      </c>
      <c r="R146" s="37" t="s">
        <v>222</v>
      </c>
      <c r="S146" s="37" t="s">
        <v>223</v>
      </c>
      <c r="T146" s="37" t="s">
        <v>224</v>
      </c>
      <c r="U146" s="24" t="s">
        <v>228</v>
      </c>
      <c r="V146" s="24" t="s">
        <v>229</v>
      </c>
    </row>
    <row r="147" spans="2:22" ht="12.6" x14ac:dyDescent="0.2">
      <c r="B147" s="40" t="s">
        <v>103</v>
      </c>
      <c r="C147" s="26">
        <v>2931968821.497087</v>
      </c>
      <c r="D147" s="26">
        <v>4095884805.0475993</v>
      </c>
      <c r="E147" s="26">
        <v>1977518272.9847171</v>
      </c>
      <c r="F147" s="26">
        <v>2671386504.006392</v>
      </c>
      <c r="G147" s="26">
        <v>2959802040.2454038</v>
      </c>
      <c r="H147" s="26">
        <v>3459163100.9392447</v>
      </c>
      <c r="I147" s="26">
        <v>4245593912.8570666</v>
      </c>
      <c r="J147" s="26">
        <v>4864852999.1625099</v>
      </c>
      <c r="K147" s="26">
        <v>3685792325.0977163</v>
      </c>
      <c r="L147" s="26">
        <v>4598305237.5599995</v>
      </c>
      <c r="M147" s="26">
        <v>5863624070.1499996</v>
      </c>
      <c r="N147" s="26">
        <v>6252540767.6299992</v>
      </c>
      <c r="O147" s="26">
        <v>14676300396</v>
      </c>
      <c r="P147" s="26">
        <v>5808229122</v>
      </c>
      <c r="Q147" s="26">
        <v>4807960980.9400005</v>
      </c>
      <c r="R147" s="26">
        <v>6994314648.5100002</v>
      </c>
      <c r="S147" s="26">
        <v>6563139622</v>
      </c>
      <c r="T147" s="26">
        <v>4781465458.3999996</v>
      </c>
      <c r="U147" s="26">
        <v>550524933.10000002</v>
      </c>
      <c r="V147" s="26">
        <v>729194380</v>
      </c>
    </row>
    <row r="148" spans="2:22" ht="12.6" x14ac:dyDescent="0.2">
      <c r="B148" s="40" t="s">
        <v>104</v>
      </c>
      <c r="C148" s="26">
        <v>209857297.61550421</v>
      </c>
      <c r="D148" s="26">
        <v>281430480.16049987</v>
      </c>
      <c r="E148" s="26">
        <v>333397522.53756303</v>
      </c>
      <c r="F148" s="26">
        <v>395553631.34020019</v>
      </c>
      <c r="G148" s="26">
        <v>334073906.23196387</v>
      </c>
      <c r="H148" s="26">
        <v>471681952.08577973</v>
      </c>
      <c r="I148" s="26">
        <v>536346658.36699975</v>
      </c>
      <c r="J148" s="26">
        <v>604948729.70974982</v>
      </c>
      <c r="K148" s="26">
        <v>569476175.16415</v>
      </c>
      <c r="L148" s="26">
        <v>643682761</v>
      </c>
      <c r="M148" s="26">
        <v>819174889</v>
      </c>
      <c r="N148" s="26">
        <v>798301551</v>
      </c>
      <c r="O148" s="26">
        <v>725488982</v>
      </c>
      <c r="P148" s="26">
        <v>619411674</v>
      </c>
      <c r="Q148" s="26">
        <v>714675937.47000003</v>
      </c>
      <c r="R148" s="26">
        <v>529324985</v>
      </c>
      <c r="S148" s="26">
        <v>472695502</v>
      </c>
      <c r="T148" s="26">
        <v>535687605</v>
      </c>
      <c r="U148" s="26">
        <v>6525905529.5</v>
      </c>
      <c r="V148" s="26">
        <v>11859685798.200001</v>
      </c>
    </row>
    <row r="149" spans="2:22" ht="13.2" thickBot="1" x14ac:dyDescent="0.25">
      <c r="B149" s="40" t="s">
        <v>105</v>
      </c>
      <c r="C149" s="39">
        <v>7.1575555673320343E-2</v>
      </c>
      <c r="D149" s="39">
        <v>6.8710545719859253E-2</v>
      </c>
      <c r="E149" s="39">
        <v>0.16859390231290147</v>
      </c>
      <c r="F149" s="39">
        <v>0.14807053593591626</v>
      </c>
      <c r="G149" s="39">
        <v>0.11287035473638131</v>
      </c>
      <c r="H149" s="39">
        <v>0.13635724547296046</v>
      </c>
      <c r="I149" s="39">
        <v>0.12633018356813736</v>
      </c>
      <c r="J149" s="39">
        <v>0.12435087551749095</v>
      </c>
      <c r="K149" s="39">
        <v>0.15450576834902174</v>
      </c>
      <c r="L149" s="39">
        <v>0.13998260831887654</v>
      </c>
      <c r="M149" s="39">
        <v>0.13970453753510231</v>
      </c>
      <c r="N149" s="39">
        <v>0.12767634481215753</v>
      </c>
      <c r="O149" s="39">
        <v>4.9432688240541242E-2</v>
      </c>
      <c r="P149" s="39">
        <v>0.10664380846372541</v>
      </c>
      <c r="Q149" s="39">
        <v>0.14864428815108111</v>
      </c>
      <c r="R149" s="39">
        <v>7.5679321220237378E-2</v>
      </c>
      <c r="S149" s="39">
        <v>7.202277099446415E-2</v>
      </c>
      <c r="T149" s="39">
        <v>0.1120341890285776</v>
      </c>
      <c r="U149" s="39">
        <v>8.4359929914918641E-2</v>
      </c>
      <c r="V149" s="39">
        <v>6.1485134801014141E-2</v>
      </c>
    </row>
    <row r="150" spans="2:22" ht="13.2" thickBot="1" x14ac:dyDescent="0.25">
      <c r="B150" s="36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</row>
    <row r="154" spans="2:22" ht="13.2" thickBot="1" x14ac:dyDescent="0.25">
      <c r="B154" s="30" t="s">
        <v>46</v>
      </c>
    </row>
    <row r="155" spans="2:22" ht="13.2" thickBot="1" x14ac:dyDescent="0.25">
      <c r="B155" s="27"/>
      <c r="C155" s="33" t="s">
        <v>23</v>
      </c>
      <c r="D155" s="33" t="s">
        <v>24</v>
      </c>
      <c r="E155" s="33" t="s">
        <v>37</v>
      </c>
      <c r="F155" s="33" t="s">
        <v>38</v>
      </c>
      <c r="G155" s="33" t="s">
        <v>39</v>
      </c>
      <c r="H155" s="33" t="s">
        <v>40</v>
      </c>
      <c r="I155" s="33" t="s">
        <v>41</v>
      </c>
      <c r="J155" s="33" t="s">
        <v>42</v>
      </c>
      <c r="K155" s="37" t="s">
        <v>211</v>
      </c>
      <c r="L155" s="37" t="s">
        <v>212</v>
      </c>
      <c r="M155" s="37" t="s">
        <v>213</v>
      </c>
      <c r="N155" s="37" t="s">
        <v>217</v>
      </c>
      <c r="O155" s="37" t="s">
        <v>219</v>
      </c>
      <c r="P155" s="37" t="s">
        <v>220</v>
      </c>
      <c r="Q155" s="37" t="s">
        <v>221</v>
      </c>
      <c r="R155" s="37" t="s">
        <v>222</v>
      </c>
      <c r="S155" s="37" t="s">
        <v>223</v>
      </c>
      <c r="T155" s="37" t="s">
        <v>224</v>
      </c>
      <c r="U155" s="24" t="s">
        <v>228</v>
      </c>
      <c r="V155" s="24" t="s">
        <v>229</v>
      </c>
    </row>
    <row r="156" spans="2:22" ht="12.6" x14ac:dyDescent="0.2">
      <c r="B156" s="40" t="s">
        <v>103</v>
      </c>
      <c r="C156" s="26">
        <v>94910</v>
      </c>
      <c r="D156" s="26">
        <v>176783</v>
      </c>
      <c r="E156" s="26">
        <v>202114</v>
      </c>
      <c r="F156" s="26">
        <v>257318</v>
      </c>
      <c r="G156" s="26">
        <v>330909</v>
      </c>
      <c r="H156" s="26">
        <v>560632.93332000007</v>
      </c>
      <c r="I156" s="26">
        <v>762119</v>
      </c>
      <c r="J156" s="26">
        <v>975945</v>
      </c>
      <c r="K156" s="26">
        <v>1246087</v>
      </c>
      <c r="L156" s="26">
        <v>1280629</v>
      </c>
      <c r="M156" s="26">
        <v>1681078</v>
      </c>
      <c r="N156" s="26">
        <v>1690898</v>
      </c>
      <c r="O156" s="26">
        <v>1824455</v>
      </c>
      <c r="P156" s="26">
        <v>2001272</v>
      </c>
      <c r="Q156" s="26">
        <v>1947253</v>
      </c>
      <c r="R156" s="26">
        <v>1214784</v>
      </c>
      <c r="S156" s="26">
        <v>907770</v>
      </c>
      <c r="T156" s="26">
        <v>744689</v>
      </c>
      <c r="U156" s="26">
        <v>234064.8</v>
      </c>
      <c r="V156" s="26">
        <v>728203.8</v>
      </c>
    </row>
    <row r="157" spans="2:22" ht="12.6" x14ac:dyDescent="0.2">
      <c r="B157" s="40" t="s">
        <v>104</v>
      </c>
      <c r="C157" s="26">
        <v>19306.14</v>
      </c>
      <c r="D157" s="26">
        <v>25519</v>
      </c>
      <c r="E157" s="26">
        <v>25323</v>
      </c>
      <c r="F157" s="26">
        <v>58471</v>
      </c>
      <c r="G157" s="26">
        <v>63565.600200000008</v>
      </c>
      <c r="H157" s="26">
        <v>102365.6998</v>
      </c>
      <c r="I157" s="26">
        <v>121393.77600000001</v>
      </c>
      <c r="J157" s="26">
        <v>159947.95000000001</v>
      </c>
      <c r="K157" s="26">
        <v>212655.67</v>
      </c>
      <c r="L157" s="26">
        <v>251082.39</v>
      </c>
      <c r="M157" s="26">
        <v>422038</v>
      </c>
      <c r="N157" s="26">
        <v>422046.25</v>
      </c>
      <c r="O157" s="26">
        <v>526080</v>
      </c>
      <c r="P157" s="26">
        <v>575147</v>
      </c>
      <c r="Q157" s="26">
        <v>580647.62</v>
      </c>
      <c r="R157" s="26">
        <v>352706.4</v>
      </c>
      <c r="S157" s="26">
        <v>463526.39999999997</v>
      </c>
      <c r="T157" s="26">
        <v>358390.10000000003</v>
      </c>
      <c r="U157" s="26">
        <v>716398.9</v>
      </c>
      <c r="V157" s="26">
        <v>928285</v>
      </c>
    </row>
    <row r="158" spans="2:22" ht="13.2" thickBot="1" x14ac:dyDescent="0.25">
      <c r="B158" s="40" t="s">
        <v>105</v>
      </c>
      <c r="C158" s="39">
        <v>0.20341523548625012</v>
      </c>
      <c r="D158" s="39">
        <v>0.1443521153052047</v>
      </c>
      <c r="E158" s="39">
        <v>0.12529067753841891</v>
      </c>
      <c r="F158" s="39">
        <v>0.22723245167458164</v>
      </c>
      <c r="G158" s="39">
        <v>0.19209389953129111</v>
      </c>
      <c r="H158" s="39">
        <v>0.18258952286980853</v>
      </c>
      <c r="I158" s="39">
        <v>0.15928454217779639</v>
      </c>
      <c r="J158" s="39">
        <v>0.16389033193468897</v>
      </c>
      <c r="K158" s="39">
        <v>0.17065876620171785</v>
      </c>
      <c r="L158" s="39">
        <v>0.19606177120774246</v>
      </c>
      <c r="M158" s="39">
        <v>0.25105200353582641</v>
      </c>
      <c r="N158" s="39">
        <v>0.24959888177761166</v>
      </c>
      <c r="O158" s="39">
        <v>0.28834912343686198</v>
      </c>
      <c r="P158" s="39">
        <v>0.28739071950239647</v>
      </c>
      <c r="Q158" s="39">
        <v>0.29818807314714624</v>
      </c>
      <c r="R158" s="39">
        <v>0.29034495021337131</v>
      </c>
      <c r="S158" s="39">
        <v>0.51062097227271219</v>
      </c>
      <c r="T158" s="39">
        <v>0.4812614393391067</v>
      </c>
      <c r="U158" s="39">
        <v>0.32672411976065285</v>
      </c>
      <c r="V158" s="39">
        <v>0.784461453109767</v>
      </c>
    </row>
    <row r="159" spans="2:22" ht="13.2" thickBot="1" x14ac:dyDescent="0.25">
      <c r="B159" s="36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</row>
    <row r="163" spans="2:22" ht="13.2" thickBot="1" x14ac:dyDescent="0.25">
      <c r="B163" s="30" t="s">
        <v>196</v>
      </c>
    </row>
    <row r="164" spans="2:22" ht="13.2" thickBot="1" x14ac:dyDescent="0.25">
      <c r="B164" s="27"/>
      <c r="C164" s="33" t="s">
        <v>23</v>
      </c>
      <c r="D164" s="33" t="s">
        <v>24</v>
      </c>
      <c r="E164" s="33" t="s">
        <v>37</v>
      </c>
      <c r="F164" s="33" t="s">
        <v>38</v>
      </c>
      <c r="G164" s="33" t="s">
        <v>39</v>
      </c>
      <c r="H164" s="33" t="s">
        <v>40</v>
      </c>
      <c r="I164" s="33" t="s">
        <v>41</v>
      </c>
      <c r="J164" s="33" t="s">
        <v>42</v>
      </c>
      <c r="K164" s="37" t="s">
        <v>211</v>
      </c>
      <c r="L164" s="37" t="s">
        <v>212</v>
      </c>
      <c r="M164" s="37" t="s">
        <v>213</v>
      </c>
      <c r="N164" s="37" t="s">
        <v>217</v>
      </c>
      <c r="O164" s="37" t="s">
        <v>219</v>
      </c>
      <c r="P164" s="37" t="s">
        <v>220</v>
      </c>
      <c r="Q164" s="37" t="s">
        <v>221</v>
      </c>
      <c r="R164" s="37" t="s">
        <v>222</v>
      </c>
      <c r="S164" s="37" t="s">
        <v>223</v>
      </c>
      <c r="T164" s="37" t="s">
        <v>224</v>
      </c>
      <c r="U164" s="24" t="s">
        <v>228</v>
      </c>
      <c r="V164" s="24" t="s">
        <v>229</v>
      </c>
    </row>
    <row r="165" spans="2:22" ht="12.6" x14ac:dyDescent="0.2">
      <c r="B165" s="40" t="s">
        <v>103</v>
      </c>
      <c r="C165" s="26">
        <v>2931968821.497087</v>
      </c>
      <c r="D165" s="26">
        <v>4095884805.0475993</v>
      </c>
      <c r="E165" s="26">
        <v>1977518272.9847171</v>
      </c>
      <c r="F165" s="26">
        <v>2671386504.006392</v>
      </c>
      <c r="G165" s="26">
        <v>2959802040.2454038</v>
      </c>
      <c r="H165" s="26">
        <v>3459163100.9392447</v>
      </c>
      <c r="I165" s="26">
        <v>4245593912.8570666</v>
      </c>
      <c r="J165" s="26">
        <v>4864852999.1625099</v>
      </c>
      <c r="K165" s="26">
        <v>3685792325.0977163</v>
      </c>
      <c r="L165" s="26">
        <v>4598308083</v>
      </c>
      <c r="M165" s="26">
        <v>5863623945</v>
      </c>
      <c r="N165" s="26">
        <v>6252539448.1000004</v>
      </c>
      <c r="O165" s="26">
        <v>14676300396</v>
      </c>
      <c r="P165" s="26">
        <v>5808229122</v>
      </c>
      <c r="Q165" s="26">
        <v>4807959151.1999998</v>
      </c>
      <c r="R165" s="26">
        <v>6994315854</v>
      </c>
      <c r="S165" s="26">
        <v>6563139622</v>
      </c>
      <c r="T165" s="26">
        <v>4781465458.3999996</v>
      </c>
      <c r="U165" s="26">
        <v>553964834</v>
      </c>
      <c r="V165" s="26">
        <v>592059669</v>
      </c>
    </row>
    <row r="166" spans="2:22" ht="12.6" x14ac:dyDescent="0.2">
      <c r="B166" s="40" t="s">
        <v>106</v>
      </c>
      <c r="C166" s="26">
        <v>336970324.97320706</v>
      </c>
      <c r="D166" s="26">
        <v>354546997.50280011</v>
      </c>
      <c r="E166" s="26">
        <v>368453586.95552331</v>
      </c>
      <c r="F166" s="26">
        <v>393054381.99725008</v>
      </c>
      <c r="G166" s="26">
        <v>365993315.9555195</v>
      </c>
      <c r="H166" s="26">
        <v>542617979.28213561</v>
      </c>
      <c r="I166" s="26">
        <v>606013814.59499967</v>
      </c>
      <c r="J166" s="26">
        <v>676282661.81575</v>
      </c>
      <c r="K166" s="26">
        <v>697971951.65263975</v>
      </c>
      <c r="L166" s="26">
        <v>811922788</v>
      </c>
      <c r="M166" s="26">
        <v>912096014</v>
      </c>
      <c r="N166" s="26">
        <v>943938791</v>
      </c>
      <c r="O166" s="26">
        <v>866281808</v>
      </c>
      <c r="P166" s="26">
        <v>916412586</v>
      </c>
      <c r="Q166" s="26">
        <v>809671970.16999996</v>
      </c>
      <c r="R166" s="26">
        <v>613056116.30999994</v>
      </c>
      <c r="S166" s="26">
        <v>536230064.10000002</v>
      </c>
      <c r="T166" s="26">
        <v>514456146</v>
      </c>
      <c r="U166" s="26">
        <v>6525905529.5</v>
      </c>
      <c r="V166" s="26">
        <v>11859685798.200001</v>
      </c>
    </row>
    <row r="167" spans="2:22" ht="13.2" thickBot="1" x14ac:dyDescent="0.25">
      <c r="B167" s="40" t="s">
        <v>107</v>
      </c>
      <c r="C167" s="39">
        <v>0.11492970951892567</v>
      </c>
      <c r="D167" s="39">
        <v>8.6561760005035057E-2</v>
      </c>
      <c r="E167" s="39">
        <v>0.18632120470846888</v>
      </c>
      <c r="F167" s="39">
        <v>0.14713497332107117</v>
      </c>
      <c r="G167" s="39">
        <v>0.12365466033842391</v>
      </c>
      <c r="H167" s="39">
        <v>0.15686394756431171</v>
      </c>
      <c r="I167" s="39">
        <v>0.14273946755948297</v>
      </c>
      <c r="J167" s="39">
        <v>0.13901399732575123</v>
      </c>
      <c r="K167" s="39">
        <v>0.18936822536091621</v>
      </c>
      <c r="L167" s="39">
        <v>0.17656989774166901</v>
      </c>
      <c r="M167" s="39">
        <v>0.1555515876453431</v>
      </c>
      <c r="N167" s="39">
        <v>0.15096886614395386</v>
      </c>
      <c r="O167" s="39">
        <v>5.9025897850667024E-2</v>
      </c>
      <c r="P167" s="39">
        <v>0.1577783119004168</v>
      </c>
      <c r="Q167" s="39">
        <v>0.16840242287996915</v>
      </c>
      <c r="R167" s="39">
        <v>8.7650619318170697E-2</v>
      </c>
      <c r="S167" s="39">
        <v>8.1703284553406086E-2</v>
      </c>
      <c r="T167" s="39">
        <v>0.10759382253744235</v>
      </c>
      <c r="U167" s="39">
        <v>8.4887044640139547E-2</v>
      </c>
      <c r="V167" s="39">
        <v>4.9922036643657089E-2</v>
      </c>
    </row>
    <row r="168" spans="2:22" ht="13.2" thickBot="1" x14ac:dyDescent="0.25">
      <c r="B168" s="36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</row>
    <row r="170" spans="2:22" x14ac:dyDescent="0.2">
      <c r="O170" s="44"/>
      <c r="P170" s="44"/>
      <c r="Q170" s="44"/>
      <c r="R170" s="44"/>
      <c r="S170" s="44"/>
      <c r="T170" s="44"/>
    </row>
    <row r="172" spans="2:22" ht="13.2" thickBot="1" x14ac:dyDescent="0.25">
      <c r="B172" s="30" t="s">
        <v>47</v>
      </c>
    </row>
    <row r="173" spans="2:22" ht="13.2" thickBot="1" x14ac:dyDescent="0.25">
      <c r="B173" s="27"/>
      <c r="C173" s="33" t="s">
        <v>23</v>
      </c>
      <c r="D173" s="33" t="s">
        <v>24</v>
      </c>
      <c r="E173" s="33" t="s">
        <v>37</v>
      </c>
      <c r="F173" s="33" t="s">
        <v>38</v>
      </c>
      <c r="G173" s="33" t="s">
        <v>39</v>
      </c>
      <c r="H173" s="33" t="s">
        <v>40</v>
      </c>
      <c r="I173" s="33" t="s">
        <v>41</v>
      </c>
      <c r="J173" s="33" t="s">
        <v>42</v>
      </c>
      <c r="K173" s="37" t="s">
        <v>211</v>
      </c>
      <c r="L173" s="37" t="s">
        <v>212</v>
      </c>
      <c r="M173" s="37" t="s">
        <v>213</v>
      </c>
      <c r="N173" s="37" t="s">
        <v>217</v>
      </c>
      <c r="O173" s="37" t="s">
        <v>219</v>
      </c>
      <c r="P173" s="37" t="s">
        <v>220</v>
      </c>
      <c r="Q173" s="37" t="s">
        <v>221</v>
      </c>
      <c r="R173" s="37" t="s">
        <v>222</v>
      </c>
      <c r="S173" s="37" t="s">
        <v>223</v>
      </c>
      <c r="T173" s="37" t="s">
        <v>224</v>
      </c>
      <c r="U173" s="24" t="s">
        <v>228</v>
      </c>
      <c r="V173" s="24" t="s">
        <v>229</v>
      </c>
    </row>
    <row r="174" spans="2:22" ht="12.6" x14ac:dyDescent="0.2">
      <c r="B174" s="40" t="s">
        <v>103</v>
      </c>
      <c r="C174" s="26">
        <v>94910</v>
      </c>
      <c r="D174" s="26">
        <v>176783</v>
      </c>
      <c r="E174" s="26">
        <v>202114</v>
      </c>
      <c r="F174" s="26">
        <v>257318</v>
      </c>
      <c r="G174" s="26">
        <v>330909</v>
      </c>
      <c r="H174" s="26">
        <v>560632.93332000007</v>
      </c>
      <c r="I174" s="26">
        <v>762119</v>
      </c>
      <c r="J174" s="26">
        <v>975945</v>
      </c>
      <c r="K174" s="26">
        <v>1246087</v>
      </c>
      <c r="L174" s="26">
        <v>1280629</v>
      </c>
      <c r="M174" s="26">
        <v>1681078</v>
      </c>
      <c r="N174" s="26">
        <v>1690898</v>
      </c>
      <c r="O174" s="26">
        <v>1824455</v>
      </c>
      <c r="P174" s="26">
        <v>2001272</v>
      </c>
      <c r="Q174" s="26">
        <v>1947253</v>
      </c>
      <c r="R174" s="26">
        <v>1214784</v>
      </c>
      <c r="S174" s="26">
        <v>907770</v>
      </c>
      <c r="T174" s="26">
        <v>744689</v>
      </c>
      <c r="U174" s="26">
        <v>374949.16000000003</v>
      </c>
      <c r="V174" s="26">
        <v>120624.2</v>
      </c>
    </row>
    <row r="175" spans="2:22" ht="12.6" x14ac:dyDescent="0.2">
      <c r="B175" s="40" t="s">
        <v>106</v>
      </c>
      <c r="C175" s="26">
        <v>20209.66</v>
      </c>
      <c r="D175" s="26">
        <v>33209.684414106938</v>
      </c>
      <c r="E175" s="26">
        <v>33754.800000000003</v>
      </c>
      <c r="F175" s="26">
        <v>120204</v>
      </c>
      <c r="G175" s="26">
        <v>151226.245</v>
      </c>
      <c r="H175" s="26">
        <v>294025.0686</v>
      </c>
      <c r="I175" s="26">
        <v>377681.04000000004</v>
      </c>
      <c r="J175" s="26">
        <v>509647.64999999997</v>
      </c>
      <c r="K175" s="26">
        <v>745517.33000000007</v>
      </c>
      <c r="L175" s="26">
        <v>727342.61</v>
      </c>
      <c r="M175" s="26">
        <v>1009271</v>
      </c>
      <c r="N175" s="26">
        <v>1020571.24</v>
      </c>
      <c r="O175" s="26">
        <v>1164038</v>
      </c>
      <c r="P175" s="26">
        <v>1257401</v>
      </c>
      <c r="Q175" s="26">
        <v>1265439.2</v>
      </c>
      <c r="R175" s="26">
        <v>699348.6</v>
      </c>
      <c r="S175" s="26">
        <v>500286.60000000003</v>
      </c>
      <c r="T175" s="26">
        <v>403323.89999999997</v>
      </c>
      <c r="U175" s="26">
        <v>716398.9</v>
      </c>
      <c r="V175" s="26">
        <v>928285</v>
      </c>
    </row>
    <row r="176" spans="2:22" ht="13.2" thickBot="1" x14ac:dyDescent="0.25">
      <c r="B176" s="40" t="s">
        <v>108</v>
      </c>
      <c r="C176" s="39">
        <v>0.21293499104414709</v>
      </c>
      <c r="D176" s="39">
        <v>0.18785564457050133</v>
      </c>
      <c r="E176" s="39">
        <v>0.1670087178523012</v>
      </c>
      <c r="F176" s="39">
        <v>0.46714182451285957</v>
      </c>
      <c r="G176" s="39">
        <v>0.45700251428640504</v>
      </c>
      <c r="H176" s="39">
        <v>0.52445200972910977</v>
      </c>
      <c r="I176" s="39">
        <v>0.4955670177491967</v>
      </c>
      <c r="J176" s="39">
        <v>0.52220939704594005</v>
      </c>
      <c r="K176" s="39">
        <v>0.59828674081344246</v>
      </c>
      <c r="L176" s="39">
        <v>0.56795731628754309</v>
      </c>
      <c r="M176" s="39">
        <v>0.60037130936220684</v>
      </c>
      <c r="N176" s="39">
        <v>0.60356759544336791</v>
      </c>
      <c r="O176" s="39">
        <f t="shared" ref="O176:R176" si="23">O175/O174</f>
        <v>0.63801957296836587</v>
      </c>
      <c r="P176" s="39">
        <f t="shared" si="23"/>
        <v>0.62830090062720112</v>
      </c>
      <c r="Q176" s="39">
        <f t="shared" si="23"/>
        <v>0.6498586470273765</v>
      </c>
      <c r="R176" s="39">
        <f t="shared" si="23"/>
        <v>0.57569790184921765</v>
      </c>
      <c r="S176" s="39">
        <v>0.55111603159390599</v>
      </c>
      <c r="T176" s="39">
        <v>0.54160045334361051</v>
      </c>
      <c r="U176" s="39">
        <v>0.52338042395095807</v>
      </c>
      <c r="V176" s="56">
        <v>0.12994306705376044</v>
      </c>
    </row>
    <row r="177" spans="2:22" ht="13.2" thickBot="1" x14ac:dyDescent="0.25">
      <c r="B177" s="36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</row>
    <row r="181" spans="2:22" ht="12.6" x14ac:dyDescent="0.2">
      <c r="B181" s="30" t="s">
        <v>5</v>
      </c>
    </row>
    <row r="183" spans="2:22" ht="13.2" thickBot="1" x14ac:dyDescent="0.25">
      <c r="B183" s="30" t="s">
        <v>197</v>
      </c>
    </row>
    <row r="184" spans="2:22" ht="13.2" thickBot="1" x14ac:dyDescent="0.25">
      <c r="B184" s="32"/>
      <c r="C184" s="33" t="s">
        <v>23</v>
      </c>
      <c r="D184" s="33" t="s">
        <v>24</v>
      </c>
      <c r="E184" s="33" t="s">
        <v>25</v>
      </c>
      <c r="F184" s="33" t="s">
        <v>26</v>
      </c>
      <c r="G184" s="33" t="s">
        <v>27</v>
      </c>
      <c r="H184" s="33" t="s">
        <v>28</v>
      </c>
      <c r="I184" s="33" t="s">
        <v>29</v>
      </c>
      <c r="J184" s="33" t="s">
        <v>30</v>
      </c>
      <c r="K184" s="37" t="s">
        <v>211</v>
      </c>
      <c r="L184" s="37" t="s">
        <v>212</v>
      </c>
      <c r="M184" s="37" t="s">
        <v>213</v>
      </c>
      <c r="N184" s="37" t="s">
        <v>217</v>
      </c>
      <c r="O184" s="37" t="s">
        <v>219</v>
      </c>
      <c r="P184" s="37" t="s">
        <v>220</v>
      </c>
      <c r="Q184" s="37" t="s">
        <v>221</v>
      </c>
      <c r="R184" s="37" t="s">
        <v>222</v>
      </c>
      <c r="S184" s="37" t="s">
        <v>223</v>
      </c>
      <c r="T184" s="37" t="s">
        <v>224</v>
      </c>
      <c r="U184" s="24" t="s">
        <v>228</v>
      </c>
      <c r="V184" s="24" t="s">
        <v>229</v>
      </c>
    </row>
    <row r="185" spans="2:22" ht="12.6" x14ac:dyDescent="0.2">
      <c r="B185" s="34" t="s">
        <v>109</v>
      </c>
      <c r="C185" s="35">
        <v>38150636.44430209</v>
      </c>
      <c r="D185" s="35">
        <v>62236389.969844237</v>
      </c>
      <c r="E185" s="35">
        <v>80646179.870000005</v>
      </c>
      <c r="F185" s="35">
        <v>79586714.658628702</v>
      </c>
      <c r="G185" s="35">
        <v>78132587.051162198</v>
      </c>
      <c r="H185" s="35">
        <v>156337703.51079622</v>
      </c>
      <c r="I185" s="35">
        <v>154454686.04999998</v>
      </c>
      <c r="J185" s="35">
        <v>189492756.49000001</v>
      </c>
      <c r="K185" s="35">
        <v>225179181.59999999</v>
      </c>
      <c r="L185" s="35">
        <v>268868972.80000001</v>
      </c>
      <c r="M185" s="35">
        <v>308400843.80000001</v>
      </c>
      <c r="N185" s="35">
        <v>239965891.31</v>
      </c>
      <c r="O185" s="35">
        <v>215990636</v>
      </c>
      <c r="P185" s="35">
        <v>216537578</v>
      </c>
      <c r="Q185" s="35">
        <v>270279037</v>
      </c>
      <c r="R185" s="35">
        <v>173320624</v>
      </c>
      <c r="S185" s="35">
        <v>133747042</v>
      </c>
      <c r="T185" s="35">
        <v>110616336</v>
      </c>
      <c r="U185" s="35">
        <v>72682054.599999994</v>
      </c>
      <c r="V185" s="35">
        <v>118914214.83</v>
      </c>
    </row>
    <row r="186" spans="2:22" ht="12.6" x14ac:dyDescent="0.2">
      <c r="B186" s="34" t="s">
        <v>110</v>
      </c>
      <c r="C186" s="35">
        <v>191724593.96424347</v>
      </c>
      <c r="D186" s="35">
        <v>181307364.58140188</v>
      </c>
      <c r="E186" s="35">
        <v>120398331.27000001</v>
      </c>
      <c r="F186" s="35">
        <v>166827674.32927048</v>
      </c>
      <c r="G186" s="35">
        <v>144464498.15270272</v>
      </c>
      <c r="H186" s="35">
        <v>210740011.08269948</v>
      </c>
      <c r="I186" s="35">
        <v>316044825.63999981</v>
      </c>
      <c r="J186" s="35">
        <v>313018267.25000018</v>
      </c>
      <c r="K186" s="35">
        <v>321411092.69999999</v>
      </c>
      <c r="L186" s="35">
        <v>389205505</v>
      </c>
      <c r="M186" s="35">
        <v>360758304</v>
      </c>
      <c r="N186" s="35">
        <v>421073683</v>
      </c>
      <c r="O186" s="35">
        <v>337068918</v>
      </c>
      <c r="P186" s="35">
        <v>234328754</v>
      </c>
      <c r="Q186" s="35">
        <v>271767140.89999998</v>
      </c>
      <c r="R186" s="35">
        <v>229595265</v>
      </c>
      <c r="S186" s="35">
        <v>178390965.90000001</v>
      </c>
      <c r="T186" s="35">
        <v>155270652.59999999</v>
      </c>
      <c r="U186" s="35">
        <v>228450076</v>
      </c>
      <c r="V186" s="35">
        <v>350416245</v>
      </c>
    </row>
    <row r="187" spans="2:22" ht="12.6" x14ac:dyDescent="0.2">
      <c r="B187" s="34" t="s">
        <v>111</v>
      </c>
      <c r="C187" s="35">
        <v>168237049.04573783</v>
      </c>
      <c r="D187" s="35">
        <v>148275979.29267904</v>
      </c>
      <c r="E187" s="35">
        <v>145549514.01999998</v>
      </c>
      <c r="F187" s="35">
        <v>167747305.81786829</v>
      </c>
      <c r="G187" s="35">
        <v>161439295.90486488</v>
      </c>
      <c r="H187" s="35">
        <v>221354942.6633985</v>
      </c>
      <c r="I187" s="35">
        <v>376330148.36000001</v>
      </c>
      <c r="J187" s="35">
        <v>339375455.37000006</v>
      </c>
      <c r="K187" s="35">
        <v>343134034</v>
      </c>
      <c r="L187" s="35">
        <v>353868045</v>
      </c>
      <c r="M187" s="35">
        <v>424112698</v>
      </c>
      <c r="N187" s="35">
        <v>554849713.30000007</v>
      </c>
      <c r="O187" s="35">
        <v>433611158</v>
      </c>
      <c r="P187" s="35">
        <v>466363137</v>
      </c>
      <c r="Q187" s="35">
        <v>432348616.39999998</v>
      </c>
      <c r="R187" s="35">
        <v>334421908.69999999</v>
      </c>
      <c r="S187" s="35">
        <v>356234402.69999999</v>
      </c>
      <c r="T187" s="35">
        <v>236959391.40000001</v>
      </c>
      <c r="U187" s="35">
        <v>270876036.5</v>
      </c>
      <c r="V187" s="35">
        <v>435190685</v>
      </c>
    </row>
    <row r="188" spans="2:22" ht="13.2" thickBot="1" x14ac:dyDescent="0.25">
      <c r="B188" s="34" t="s">
        <v>112</v>
      </c>
      <c r="C188" s="35">
        <v>255998306.73172164</v>
      </c>
      <c r="D188" s="35">
        <v>413231682.62857479</v>
      </c>
      <c r="E188" s="35">
        <v>416036383.8221401</v>
      </c>
      <c r="F188" s="35">
        <v>414743527.2504825</v>
      </c>
      <c r="G188" s="35">
        <v>563735921.72837019</v>
      </c>
      <c r="H188" s="35">
        <v>752897033.6232146</v>
      </c>
      <c r="I188" s="35">
        <v>913429717.67841339</v>
      </c>
      <c r="J188" s="35">
        <v>967595768.98625004</v>
      </c>
      <c r="K188" s="35">
        <v>894896526</v>
      </c>
      <c r="L188" s="35">
        <v>1193570862</v>
      </c>
      <c r="M188" s="35">
        <v>1340282542</v>
      </c>
      <c r="N188" s="35">
        <v>1024694443</v>
      </c>
      <c r="O188" s="35">
        <v>916325999</v>
      </c>
      <c r="P188" s="35">
        <v>900109128</v>
      </c>
      <c r="Q188" s="35">
        <v>1018110003</v>
      </c>
      <c r="R188" s="35">
        <v>766566732</v>
      </c>
      <c r="S188" s="35">
        <v>715052432</v>
      </c>
      <c r="T188" s="35">
        <v>634669517</v>
      </c>
      <c r="U188" s="35">
        <v>970263460</v>
      </c>
      <c r="V188" s="35">
        <v>967721417</v>
      </c>
    </row>
    <row r="189" spans="2:22" ht="13.2" thickBot="1" x14ac:dyDescent="0.25">
      <c r="B189" s="36" t="s">
        <v>198</v>
      </c>
      <c r="C189" s="28">
        <v>654110586.186005</v>
      </c>
      <c r="D189" s="28">
        <v>805051416.47249985</v>
      </c>
      <c r="E189" s="28">
        <v>762630408.98214006</v>
      </c>
      <c r="F189" s="28">
        <v>828905222.05624998</v>
      </c>
      <c r="G189" s="28">
        <v>947772302.83710003</v>
      </c>
      <c r="H189" s="28">
        <v>1341329690.8801088</v>
      </c>
      <c r="I189" s="28">
        <v>1760259377.7284131</v>
      </c>
      <c r="J189" s="28">
        <v>1809482248.0962503</v>
      </c>
      <c r="K189" s="28">
        <v>1784620834.3</v>
      </c>
      <c r="L189" s="28">
        <v>2205513384.8000002</v>
      </c>
      <c r="M189" s="28">
        <v>2433554387.8000002</v>
      </c>
      <c r="N189" s="28">
        <f>SUM(N185:N188)</f>
        <v>2240583730.6100001</v>
      </c>
      <c r="O189" s="28">
        <f>SUM(O185:O188)</f>
        <v>1902996711</v>
      </c>
      <c r="P189" s="28">
        <f>SUM(P185:P188)</f>
        <v>1817338597</v>
      </c>
      <c r="Q189" s="28">
        <f>SUM(Q185:Q188)</f>
        <v>1992504797.3</v>
      </c>
      <c r="R189" s="28">
        <f>SUM(R185:R188)</f>
        <v>1503904529.7</v>
      </c>
      <c r="S189" s="28">
        <v>1383424842.5999999</v>
      </c>
      <c r="T189" s="28">
        <f>SUM(T185:T188)</f>
        <v>1137515897</v>
      </c>
      <c r="U189" s="28">
        <f>SUM(U185:U188)</f>
        <v>1542271627.0999999</v>
      </c>
      <c r="V189" s="28">
        <f>SUM(V185:V188)</f>
        <v>1872242561.8299999</v>
      </c>
    </row>
    <row r="193" spans="2:22" ht="13.2" thickBot="1" x14ac:dyDescent="0.25">
      <c r="B193" s="30" t="s">
        <v>48</v>
      </c>
    </row>
    <row r="194" spans="2:22" ht="13.2" thickBot="1" x14ac:dyDescent="0.25">
      <c r="B194" s="32"/>
      <c r="C194" s="33" t="s">
        <v>23</v>
      </c>
      <c r="D194" s="33" t="s">
        <v>24</v>
      </c>
      <c r="E194" s="33" t="s">
        <v>25</v>
      </c>
      <c r="F194" s="33" t="s">
        <v>26</v>
      </c>
      <c r="G194" s="33" t="s">
        <v>27</v>
      </c>
      <c r="H194" s="33" t="s">
        <v>28</v>
      </c>
      <c r="I194" s="33" t="s">
        <v>29</v>
      </c>
      <c r="J194" s="33" t="s">
        <v>30</v>
      </c>
      <c r="K194" s="37" t="s">
        <v>211</v>
      </c>
      <c r="L194" s="37" t="s">
        <v>212</v>
      </c>
      <c r="M194" s="37" t="s">
        <v>213</v>
      </c>
      <c r="N194" s="37" t="s">
        <v>217</v>
      </c>
      <c r="O194" s="37" t="s">
        <v>219</v>
      </c>
      <c r="P194" s="37" t="s">
        <v>220</v>
      </c>
      <c r="Q194" s="37" t="s">
        <v>221</v>
      </c>
      <c r="R194" s="37" t="s">
        <v>222</v>
      </c>
      <c r="S194" s="37" t="s">
        <v>223</v>
      </c>
      <c r="T194" s="37" t="s">
        <v>224</v>
      </c>
      <c r="U194" s="24" t="s">
        <v>228</v>
      </c>
      <c r="V194" s="24" t="s">
        <v>229</v>
      </c>
    </row>
    <row r="195" spans="2:22" ht="12.6" x14ac:dyDescent="0.2">
      <c r="B195" s="34" t="s">
        <v>113</v>
      </c>
      <c r="C195" s="35">
        <v>6968.1464174454832</v>
      </c>
      <c r="D195" s="35">
        <v>21662.506230529594</v>
      </c>
      <c r="E195" s="35">
        <v>124640</v>
      </c>
      <c r="F195" s="35">
        <v>158034.95072765098</v>
      </c>
      <c r="G195" s="35">
        <v>217203.64449064399</v>
      </c>
      <c r="H195" s="35">
        <v>419037.03222453198</v>
      </c>
      <c r="I195" s="35">
        <v>283635</v>
      </c>
      <c r="J195" s="35">
        <v>543390</v>
      </c>
      <c r="K195" s="35">
        <v>700301.88026607502</v>
      </c>
      <c r="L195" s="35">
        <v>782874</v>
      </c>
      <c r="M195" s="35">
        <v>1030120.75</v>
      </c>
      <c r="N195" s="35">
        <v>976268</v>
      </c>
      <c r="O195" s="35">
        <v>1066477</v>
      </c>
      <c r="P195" s="35">
        <v>1167494</v>
      </c>
      <c r="Q195" s="35">
        <v>1245831</v>
      </c>
      <c r="R195" s="35">
        <v>725205</v>
      </c>
      <c r="S195" s="35">
        <v>513654</v>
      </c>
      <c r="T195" s="35">
        <v>410378</v>
      </c>
      <c r="U195" s="35">
        <v>176298</v>
      </c>
      <c r="V195" s="35">
        <v>229275</v>
      </c>
    </row>
    <row r="196" spans="2:22" ht="12.6" x14ac:dyDescent="0.2">
      <c r="B196" s="34" t="s">
        <v>110</v>
      </c>
      <c r="C196" s="35">
        <v>46781.682242990704</v>
      </c>
      <c r="D196" s="35">
        <v>104077.4439252336</v>
      </c>
      <c r="E196" s="35">
        <v>29374</v>
      </c>
      <c r="F196" s="35">
        <v>39337.244178794193</v>
      </c>
      <c r="G196" s="35">
        <v>45950.844074844099</v>
      </c>
      <c r="H196" s="35">
        <v>65468.345223742203</v>
      </c>
      <c r="I196" s="35">
        <v>216243.32</v>
      </c>
      <c r="J196" s="35">
        <v>185133</v>
      </c>
      <c r="K196" s="35">
        <v>230141.70953436801</v>
      </c>
      <c r="L196" s="35">
        <v>199643</v>
      </c>
      <c r="M196" s="35">
        <v>258849.75</v>
      </c>
      <c r="N196" s="35">
        <v>319589</v>
      </c>
      <c r="O196" s="35">
        <v>346061</v>
      </c>
      <c r="P196" s="35">
        <v>387616</v>
      </c>
      <c r="Q196" s="35">
        <v>317192</v>
      </c>
      <c r="R196" s="35">
        <v>220279</v>
      </c>
      <c r="S196" s="35">
        <v>165524</v>
      </c>
      <c r="T196" s="35">
        <v>145752.9</v>
      </c>
      <c r="U196" s="35">
        <v>304775</v>
      </c>
      <c r="V196" s="35">
        <v>389744</v>
      </c>
    </row>
    <row r="197" spans="2:22" ht="12.6" x14ac:dyDescent="0.2">
      <c r="B197" s="34" t="s">
        <v>111</v>
      </c>
      <c r="C197" s="35">
        <v>11438.881619937696</v>
      </c>
      <c r="D197" s="35">
        <v>15100.29283489097</v>
      </c>
      <c r="E197" s="35">
        <v>14698</v>
      </c>
      <c r="F197" s="35">
        <v>19031.056444906451</v>
      </c>
      <c r="G197" s="35">
        <v>21437.565488565488</v>
      </c>
      <c r="H197" s="35">
        <v>25444.428274428268</v>
      </c>
      <c r="I197" s="35">
        <v>221474.56</v>
      </c>
      <c r="J197" s="35">
        <v>200249</v>
      </c>
      <c r="K197" s="35">
        <v>266907.41019955697</v>
      </c>
      <c r="L197" s="35">
        <v>239441</v>
      </c>
      <c r="M197" s="35">
        <v>320311.75</v>
      </c>
      <c r="N197" s="35">
        <v>320471</v>
      </c>
      <c r="O197" s="35">
        <v>345841</v>
      </c>
      <c r="P197" s="35">
        <v>373888</v>
      </c>
      <c r="Q197" s="35">
        <v>300262</v>
      </c>
      <c r="R197" s="35">
        <v>190848</v>
      </c>
      <c r="S197" s="35">
        <v>143718</v>
      </c>
      <c r="T197" s="35">
        <v>110230.3</v>
      </c>
      <c r="U197" s="35">
        <v>83023</v>
      </c>
      <c r="V197" s="35">
        <v>115807.2</v>
      </c>
    </row>
    <row r="198" spans="2:22" ht="13.2" thickBot="1" x14ac:dyDescent="0.25">
      <c r="B198" s="34" t="s">
        <v>112</v>
      </c>
      <c r="C198" s="35">
        <v>11861.289719626169</v>
      </c>
      <c r="D198" s="35">
        <v>17650.757009345791</v>
      </c>
      <c r="E198" s="35">
        <v>14528</v>
      </c>
      <c r="F198" s="35">
        <v>20395.748648648649</v>
      </c>
      <c r="G198" s="35">
        <v>28500.94594594595</v>
      </c>
      <c r="H198" s="35">
        <v>29718.127597297302</v>
      </c>
      <c r="I198" s="35">
        <v>19017.12</v>
      </c>
      <c r="J198" s="35">
        <v>20858</v>
      </c>
      <c r="K198" s="35">
        <v>24076</v>
      </c>
      <c r="L198" s="35">
        <v>26277</v>
      </c>
      <c r="M198" s="35">
        <v>29714.75</v>
      </c>
      <c r="N198" s="35">
        <v>32853</v>
      </c>
      <c r="O198" s="35">
        <v>24469</v>
      </c>
      <c r="P198" s="35">
        <v>26493</v>
      </c>
      <c r="Q198" s="35">
        <v>36085</v>
      </c>
      <c r="R198" s="35">
        <v>33486</v>
      </c>
      <c r="S198" s="35">
        <v>38845</v>
      </c>
      <c r="T198" s="35">
        <v>35832</v>
      </c>
      <c r="U198" s="35">
        <v>105253</v>
      </c>
      <c r="V198" s="35">
        <v>139843.1</v>
      </c>
    </row>
    <row r="199" spans="2:22" ht="13.2" thickBot="1" x14ac:dyDescent="0.25">
      <c r="B199" s="36" t="s">
        <v>114</v>
      </c>
      <c r="C199" s="28">
        <v>77050.000000000058</v>
      </c>
      <c r="D199" s="28">
        <v>158490.99999999994</v>
      </c>
      <c r="E199" s="28">
        <v>183240</v>
      </c>
      <c r="F199" s="28">
        <v>236799.00000000026</v>
      </c>
      <c r="G199" s="28">
        <v>313092.99999999953</v>
      </c>
      <c r="H199" s="28">
        <v>539667.93331999972</v>
      </c>
      <c r="I199" s="28">
        <v>740370</v>
      </c>
      <c r="J199" s="28">
        <v>949630</v>
      </c>
      <c r="K199" s="28">
        <v>1221427</v>
      </c>
      <c r="L199" s="28">
        <f>SUM(L195:L198)</f>
        <v>1248235</v>
      </c>
      <c r="M199" s="28">
        <f>SUM(M195:M198)</f>
        <v>1638997</v>
      </c>
      <c r="N199" s="28">
        <f>SUM(N195:N198)</f>
        <v>1649181</v>
      </c>
      <c r="O199" s="28">
        <f t="shared" ref="O199:P199" si="24">SUM(O195:O198)</f>
        <v>1782848</v>
      </c>
      <c r="P199" s="28">
        <f t="shared" si="24"/>
        <v>1955491</v>
      </c>
      <c r="Q199" s="28">
        <f t="shared" ref="Q199:R199" si="25">SUM(Q195:Q198)</f>
        <v>1899370</v>
      </c>
      <c r="R199" s="28">
        <f t="shared" si="25"/>
        <v>1169818</v>
      </c>
      <c r="S199" s="28">
        <v>861741</v>
      </c>
      <c r="T199" s="28">
        <f>SUM(T195:T198)</f>
        <v>702193.20000000007</v>
      </c>
      <c r="U199" s="28">
        <f>SUM(U195:U198)</f>
        <v>669349</v>
      </c>
      <c r="V199" s="28">
        <f>SUM(V195:V198)</f>
        <v>874669.29999999993</v>
      </c>
    </row>
    <row r="203" spans="2:22" ht="13.2" thickBot="1" x14ac:dyDescent="0.25">
      <c r="B203" s="30" t="s">
        <v>199</v>
      </c>
    </row>
    <row r="204" spans="2:22" ht="13.2" thickBot="1" x14ac:dyDescent="0.25">
      <c r="B204" s="27"/>
      <c r="C204" s="33" t="s">
        <v>23</v>
      </c>
      <c r="D204" s="33" t="s">
        <v>24</v>
      </c>
      <c r="E204" s="33" t="s">
        <v>25</v>
      </c>
      <c r="F204" s="33" t="s">
        <v>26</v>
      </c>
      <c r="G204" s="33" t="s">
        <v>27</v>
      </c>
      <c r="H204" s="33" t="s">
        <v>28</v>
      </c>
      <c r="I204" s="33" t="s">
        <v>29</v>
      </c>
      <c r="J204" s="33" t="s">
        <v>30</v>
      </c>
      <c r="K204" s="37" t="s">
        <v>211</v>
      </c>
      <c r="L204" s="37" t="s">
        <v>212</v>
      </c>
      <c r="M204" s="37" t="s">
        <v>213</v>
      </c>
      <c r="N204" s="37" t="s">
        <v>217</v>
      </c>
      <c r="O204" s="37" t="s">
        <v>219</v>
      </c>
      <c r="P204" s="37" t="s">
        <v>220</v>
      </c>
      <c r="Q204" s="37" t="s">
        <v>221</v>
      </c>
      <c r="R204" s="37" t="s">
        <v>222</v>
      </c>
      <c r="S204" s="37" t="s">
        <v>223</v>
      </c>
      <c r="T204" s="37" t="s">
        <v>224</v>
      </c>
      <c r="U204" s="24" t="s">
        <v>228</v>
      </c>
      <c r="V204" s="24" t="s">
        <v>229</v>
      </c>
    </row>
    <row r="205" spans="2:22" ht="12.6" x14ac:dyDescent="0.2">
      <c r="B205" s="40" t="s">
        <v>115</v>
      </c>
      <c r="C205" s="26">
        <v>51910859.696228802</v>
      </c>
      <c r="D205" s="26">
        <v>62203935.650000006</v>
      </c>
      <c r="E205" s="26">
        <v>70630384.530000001</v>
      </c>
      <c r="F205" s="26">
        <v>88913695.459999993</v>
      </c>
      <c r="G205" s="26">
        <v>106968794.46000001</v>
      </c>
      <c r="H205" s="26">
        <v>147513402.29999998</v>
      </c>
      <c r="I205" s="26">
        <v>186854698.84999999</v>
      </c>
      <c r="J205" s="26">
        <v>256796297.47</v>
      </c>
      <c r="K205" s="26">
        <v>298664053.83349997</v>
      </c>
      <c r="L205" s="26">
        <v>367925782.31</v>
      </c>
      <c r="M205" s="26">
        <v>465396208.80000001</v>
      </c>
      <c r="N205" s="26">
        <v>378794917</v>
      </c>
      <c r="O205" s="26">
        <v>417547570</v>
      </c>
      <c r="P205" s="26">
        <v>454134636</v>
      </c>
      <c r="Q205" s="26">
        <v>515176863.19999999</v>
      </c>
      <c r="R205" s="26">
        <v>462846031.5</v>
      </c>
      <c r="S205" s="26">
        <v>417110039.89999998</v>
      </c>
      <c r="T205" s="26">
        <v>355807728.10000002</v>
      </c>
      <c r="U205" s="26">
        <v>406107597.10000002</v>
      </c>
      <c r="V205" s="26">
        <v>523911657.69999999</v>
      </c>
    </row>
    <row r="206" spans="2:22" ht="12.6" x14ac:dyDescent="0.2">
      <c r="B206" s="40" t="s">
        <v>116</v>
      </c>
      <c r="C206" s="26">
        <v>12355517.814319931</v>
      </c>
      <c r="D206" s="26">
        <v>11837772.680000009</v>
      </c>
      <c r="E206" s="26">
        <v>11399447.26</v>
      </c>
      <c r="F206" s="26">
        <v>16701294.120000012</v>
      </c>
      <c r="G206" s="26">
        <v>11813135.210000001</v>
      </c>
      <c r="H206" s="26">
        <v>16617310.692500001</v>
      </c>
      <c r="I206" s="26">
        <v>14250142.27</v>
      </c>
      <c r="J206" s="26">
        <v>95407987.410000011</v>
      </c>
      <c r="K206" s="26">
        <v>12842557.870490011</v>
      </c>
      <c r="L206" s="26">
        <v>18863434.699999999</v>
      </c>
      <c r="M206" s="26">
        <v>27374583.100000001</v>
      </c>
      <c r="N206" s="26">
        <v>73858466</v>
      </c>
      <c r="O206" s="26">
        <v>65409032</v>
      </c>
      <c r="P206" s="26">
        <v>67400842</v>
      </c>
      <c r="Q206" s="26">
        <v>37764152</v>
      </c>
      <c r="R206" s="26">
        <v>44382404</v>
      </c>
      <c r="S206" s="26">
        <v>51309633.399999999</v>
      </c>
      <c r="T206" s="26">
        <v>30258652.399999999</v>
      </c>
      <c r="U206" s="26">
        <v>46616319.100000001</v>
      </c>
      <c r="V206" s="26">
        <v>51255272</v>
      </c>
    </row>
    <row r="207" spans="2:22" ht="12.6" x14ac:dyDescent="0.2">
      <c r="B207" s="40" t="s">
        <v>117</v>
      </c>
      <c r="C207" s="26">
        <v>46137257.459859967</v>
      </c>
      <c r="D207" s="26">
        <v>40376898.185000002</v>
      </c>
      <c r="E207" s="26">
        <v>40122494.260449998</v>
      </c>
      <c r="F207" s="26">
        <v>35313129.388000004</v>
      </c>
      <c r="G207" s="26">
        <v>39142160.905000001</v>
      </c>
      <c r="H207" s="26">
        <v>39221102.725000001</v>
      </c>
      <c r="I207" s="26">
        <v>50706849.664999999</v>
      </c>
      <c r="J207" s="26">
        <v>46952664.152249992</v>
      </c>
      <c r="K207" s="26">
        <v>61335720.876680002</v>
      </c>
      <c r="L207" s="26">
        <v>53114255</v>
      </c>
      <c r="M207" s="26">
        <v>54129041</v>
      </c>
      <c r="N207" s="26">
        <v>61349947.800000004</v>
      </c>
      <c r="O207" s="26">
        <v>80471713</v>
      </c>
      <c r="P207" s="26">
        <v>52255365</v>
      </c>
      <c r="Q207" s="26">
        <v>82360365.700000003</v>
      </c>
      <c r="R207" s="26">
        <v>49976231</v>
      </c>
      <c r="S207" s="26">
        <v>61730439</v>
      </c>
      <c r="T207" s="26">
        <v>49339633</v>
      </c>
      <c r="U207" s="26">
        <v>69874752.700000003</v>
      </c>
      <c r="V207" s="26">
        <v>124090849</v>
      </c>
    </row>
    <row r="208" spans="2:22" ht="12.6" x14ac:dyDescent="0.2">
      <c r="B208" s="40" t="s">
        <v>118</v>
      </c>
      <c r="C208" s="26">
        <v>205477983.29374135</v>
      </c>
      <c r="D208" s="26">
        <v>288514430.58999997</v>
      </c>
      <c r="E208" s="26">
        <v>258584572.31348997</v>
      </c>
      <c r="F208" s="26">
        <v>300454788.15175015</v>
      </c>
      <c r="G208" s="26">
        <v>255477082.79275003</v>
      </c>
      <c r="H208" s="26">
        <v>409304658.29999906</v>
      </c>
      <c r="I208" s="26">
        <v>472385960.29275</v>
      </c>
      <c r="J208" s="26">
        <v>441982019.97125018</v>
      </c>
      <c r="K208" s="26">
        <v>388844089.62248027</v>
      </c>
      <c r="L208" s="26">
        <v>497586181</v>
      </c>
      <c r="M208" s="26">
        <v>512146661</v>
      </c>
      <c r="N208" s="26">
        <v>516490130.30000001</v>
      </c>
      <c r="O208" s="26">
        <v>382495359</v>
      </c>
      <c r="P208" s="26">
        <v>371163851</v>
      </c>
      <c r="Q208" s="26">
        <v>365841123.79000002</v>
      </c>
      <c r="R208" s="26">
        <v>233702885</v>
      </c>
      <c r="S208" s="26">
        <v>250245416</v>
      </c>
      <c r="T208" s="26">
        <v>161772172</v>
      </c>
      <c r="U208" s="26">
        <v>242685230</v>
      </c>
      <c r="V208" s="26">
        <v>264474203</v>
      </c>
    </row>
    <row r="209" spans="2:22" ht="13.2" thickBot="1" x14ac:dyDescent="0.25">
      <c r="B209" s="40" t="s">
        <v>119</v>
      </c>
      <c r="C209" s="26">
        <v>220540844.09999999</v>
      </c>
      <c r="D209" s="26">
        <v>293107875.52249992</v>
      </c>
      <c r="E209" s="26">
        <v>280227130.65719998</v>
      </c>
      <c r="F209" s="26">
        <v>298045200.00999999</v>
      </c>
      <c r="G209" s="26">
        <v>346394442.44625002</v>
      </c>
      <c r="H209" s="26">
        <v>574708435.75000095</v>
      </c>
      <c r="I209" s="26">
        <v>859768528.45674992</v>
      </c>
      <c r="J209" s="26">
        <v>759572556.12824988</v>
      </c>
      <c r="K209" s="26">
        <v>882667662.89475</v>
      </c>
      <c r="L209" s="26">
        <v>1108908232</v>
      </c>
      <c r="M209" s="26">
        <v>1213019640</v>
      </c>
      <c r="N209" s="26">
        <v>1036432883.5</v>
      </c>
      <c r="O209" s="26">
        <v>744978772</v>
      </c>
      <c r="P209" s="26">
        <v>676222506</v>
      </c>
      <c r="Q209" s="26">
        <v>849754414.06000006</v>
      </c>
      <c r="R209" s="26">
        <v>544406845</v>
      </c>
      <c r="S209" s="26">
        <v>473286663</v>
      </c>
      <c r="T209" s="26">
        <v>396920540</v>
      </c>
      <c r="U209" s="26">
        <v>613348530</v>
      </c>
      <c r="V209" s="26">
        <v>706387713</v>
      </c>
    </row>
    <row r="210" spans="2:22" ht="13.2" thickBot="1" x14ac:dyDescent="0.25">
      <c r="B210" s="36" t="s">
        <v>19</v>
      </c>
      <c r="C210" s="28">
        <v>536422462.36415005</v>
      </c>
      <c r="D210" s="28">
        <v>696040912.62749994</v>
      </c>
      <c r="E210" s="28">
        <v>660964029.02113998</v>
      </c>
      <c r="F210" s="28">
        <v>739428107.12975013</v>
      </c>
      <c r="G210" s="28">
        <v>759795615.81400013</v>
      </c>
      <c r="H210" s="28">
        <v>1187364909.7674999</v>
      </c>
      <c r="I210" s="28">
        <v>1583966179.5344999</v>
      </c>
      <c r="J210" s="28">
        <v>1600711525.1317501</v>
      </c>
      <c r="K210" s="28">
        <v>1644354085.0979004</v>
      </c>
      <c r="L210" s="28">
        <f t="shared" ref="L210:Q210" si="26">SUM(L205:L209)</f>
        <v>2046397885.01</v>
      </c>
      <c r="M210" s="28">
        <f t="shared" si="26"/>
        <v>2272066133.9000001</v>
      </c>
      <c r="N210" s="28">
        <f t="shared" si="26"/>
        <v>2066926344.5999999</v>
      </c>
      <c r="O210" s="28">
        <f t="shared" si="26"/>
        <v>1690902446</v>
      </c>
      <c r="P210" s="28">
        <f t="shared" si="26"/>
        <v>1621177200</v>
      </c>
      <c r="Q210" s="28">
        <f t="shared" si="26"/>
        <v>1850896918.75</v>
      </c>
      <c r="R210" s="28">
        <f t="shared" ref="R210" si="27">SUM(R205:R209)</f>
        <v>1335314396.5</v>
      </c>
      <c r="S210" s="28">
        <f>SUM(S205:S209)</f>
        <v>1253682191.3</v>
      </c>
      <c r="T210" s="28">
        <f>SUM(T205:T209)</f>
        <v>994098725.5</v>
      </c>
      <c r="U210" s="28">
        <f>SUM(U205:U209)</f>
        <v>1378632428.9000001</v>
      </c>
      <c r="V210" s="28">
        <f>SUM(V205:V209)</f>
        <v>1670119694.7</v>
      </c>
    </row>
    <row r="214" spans="2:22" ht="13.2" thickBot="1" x14ac:dyDescent="0.25">
      <c r="B214" s="30" t="s">
        <v>49</v>
      </c>
    </row>
    <row r="215" spans="2:22" ht="13.2" thickBot="1" x14ac:dyDescent="0.25">
      <c r="B215" s="27"/>
      <c r="C215" s="33" t="s">
        <v>23</v>
      </c>
      <c r="D215" s="33" t="s">
        <v>24</v>
      </c>
      <c r="E215" s="33" t="s">
        <v>25</v>
      </c>
      <c r="F215" s="33" t="s">
        <v>26</v>
      </c>
      <c r="G215" s="33" t="s">
        <v>27</v>
      </c>
      <c r="H215" s="33" t="s">
        <v>28</v>
      </c>
      <c r="I215" s="33" t="s">
        <v>29</v>
      </c>
      <c r="J215" s="33" t="s">
        <v>30</v>
      </c>
      <c r="K215" s="33" t="s">
        <v>211</v>
      </c>
      <c r="L215" s="33" t="s">
        <v>212</v>
      </c>
      <c r="M215" s="33" t="s">
        <v>213</v>
      </c>
      <c r="N215" s="33" t="s">
        <v>217</v>
      </c>
      <c r="O215" s="33" t="s">
        <v>219</v>
      </c>
      <c r="P215" s="33" t="s">
        <v>220</v>
      </c>
      <c r="Q215" s="33" t="s">
        <v>221</v>
      </c>
      <c r="R215" s="33" t="s">
        <v>222</v>
      </c>
      <c r="S215" s="37" t="s">
        <v>223</v>
      </c>
      <c r="T215" s="37" t="s">
        <v>224</v>
      </c>
      <c r="U215" s="24" t="s">
        <v>228</v>
      </c>
      <c r="V215" s="24" t="s">
        <v>229</v>
      </c>
    </row>
    <row r="216" spans="2:22" ht="12.6" x14ac:dyDescent="0.2">
      <c r="B216" s="40" t="s">
        <v>115</v>
      </c>
      <c r="C216" s="26">
        <v>42120</v>
      </c>
      <c r="D216" s="26">
        <v>121984</v>
      </c>
      <c r="E216" s="26">
        <v>151184</v>
      </c>
      <c r="F216" s="26">
        <v>202436</v>
      </c>
      <c r="G216" s="26">
        <v>271470</v>
      </c>
      <c r="H216" s="26">
        <v>491434.64288</v>
      </c>
      <c r="I216" s="26">
        <v>688976</v>
      </c>
      <c r="J216" s="26">
        <v>900373</v>
      </c>
      <c r="K216" s="26">
        <v>1165924</v>
      </c>
      <c r="L216" s="26">
        <v>1191120</v>
      </c>
      <c r="M216" s="26">
        <v>1580750</v>
      </c>
      <c r="N216" s="26">
        <v>1581536</v>
      </c>
      <c r="O216" s="26">
        <v>1716806</v>
      </c>
      <c r="P216" s="26">
        <v>1887800</v>
      </c>
      <c r="Q216" s="26">
        <v>1845920</v>
      </c>
      <c r="R216" s="26">
        <v>1135824</v>
      </c>
      <c r="S216" s="26">
        <v>824253</v>
      </c>
      <c r="T216" s="26">
        <v>671768</v>
      </c>
      <c r="U216" s="26">
        <v>629709</v>
      </c>
      <c r="V216" s="26">
        <v>815931</v>
      </c>
    </row>
    <row r="217" spans="2:22" ht="12.6" x14ac:dyDescent="0.2">
      <c r="B217" s="40" t="s">
        <v>116</v>
      </c>
      <c r="C217" s="26">
        <v>2391</v>
      </c>
      <c r="D217" s="26">
        <v>2384</v>
      </c>
      <c r="E217" s="26">
        <v>2580</v>
      </c>
      <c r="F217" s="26">
        <v>2829</v>
      </c>
      <c r="G217" s="26">
        <v>2448</v>
      </c>
      <c r="H217" s="26">
        <v>5965</v>
      </c>
      <c r="I217" s="26">
        <v>2756</v>
      </c>
      <c r="J217" s="26">
        <v>3645</v>
      </c>
      <c r="K217" s="26">
        <v>2240</v>
      </c>
      <c r="L217" s="26">
        <v>3393</v>
      </c>
      <c r="M217" s="26">
        <v>5489</v>
      </c>
      <c r="N217" s="26">
        <v>12584</v>
      </c>
      <c r="O217" s="26">
        <v>13888</v>
      </c>
      <c r="P217" s="26">
        <v>36749</v>
      </c>
      <c r="Q217" s="26">
        <v>7135</v>
      </c>
      <c r="R217" s="26">
        <v>8680</v>
      </c>
      <c r="S217" s="26">
        <v>7197</v>
      </c>
      <c r="T217" s="26">
        <v>7626</v>
      </c>
      <c r="U217" s="26">
        <v>9575</v>
      </c>
      <c r="V217" s="26">
        <v>14740</v>
      </c>
    </row>
    <row r="218" spans="2:22" ht="12.6" x14ac:dyDescent="0.2">
      <c r="B218" s="40" t="s">
        <v>117</v>
      </c>
      <c r="C218" s="26">
        <v>7360</v>
      </c>
      <c r="D218" s="26">
        <v>5006</v>
      </c>
      <c r="E218" s="26">
        <v>4682</v>
      </c>
      <c r="F218" s="26">
        <v>4714</v>
      </c>
      <c r="G218" s="26">
        <v>7350</v>
      </c>
      <c r="H218" s="26">
        <v>4538</v>
      </c>
      <c r="I218" s="26">
        <v>4178</v>
      </c>
      <c r="J218" s="26">
        <v>4364</v>
      </c>
      <c r="K218" s="26">
        <v>10830</v>
      </c>
      <c r="L218" s="26">
        <v>4999</v>
      </c>
      <c r="M218" s="26">
        <v>4843</v>
      </c>
      <c r="N218" s="26">
        <v>5936</v>
      </c>
      <c r="O218" s="26">
        <v>13513</v>
      </c>
      <c r="P218" s="26">
        <v>6372</v>
      </c>
      <c r="Q218" s="26">
        <v>9193</v>
      </c>
      <c r="R218" s="26">
        <v>5275</v>
      </c>
      <c r="S218" s="26">
        <v>8979</v>
      </c>
      <c r="T218" s="26">
        <v>4297</v>
      </c>
      <c r="U218" s="26">
        <v>6514</v>
      </c>
      <c r="V218" s="26">
        <v>11408</v>
      </c>
    </row>
    <row r="219" spans="2:22" ht="12.6" x14ac:dyDescent="0.2">
      <c r="B219" s="40" t="s">
        <v>118</v>
      </c>
      <c r="C219" s="26">
        <v>13632</v>
      </c>
      <c r="D219" s="26">
        <v>18924</v>
      </c>
      <c r="E219" s="26">
        <v>16630</v>
      </c>
      <c r="F219" s="26">
        <v>18551</v>
      </c>
      <c r="G219" s="26">
        <v>14821</v>
      </c>
      <c r="H219" s="26">
        <v>18896.290440000001</v>
      </c>
      <c r="I219" s="26">
        <v>20009</v>
      </c>
      <c r="J219" s="26">
        <v>18868</v>
      </c>
      <c r="K219" s="26">
        <v>18154</v>
      </c>
      <c r="L219" s="26">
        <v>21171</v>
      </c>
      <c r="M219" s="26">
        <v>19803</v>
      </c>
      <c r="N219" s="26">
        <v>22057</v>
      </c>
      <c r="O219" s="26">
        <v>16977</v>
      </c>
      <c r="P219" s="26">
        <v>11196</v>
      </c>
      <c r="Q219" s="26">
        <v>17789</v>
      </c>
      <c r="R219" s="26">
        <v>9195</v>
      </c>
      <c r="S219" s="26">
        <v>9710</v>
      </c>
      <c r="T219" s="26">
        <v>5486</v>
      </c>
      <c r="U219" s="26">
        <v>9204</v>
      </c>
      <c r="V219" s="26">
        <v>10728</v>
      </c>
    </row>
    <row r="220" spans="2:22" ht="13.2" thickBot="1" x14ac:dyDescent="0.25">
      <c r="B220" s="40" t="s">
        <v>119</v>
      </c>
      <c r="C220" s="26">
        <v>6279</v>
      </c>
      <c r="D220" s="26">
        <v>9055</v>
      </c>
      <c r="E220" s="26">
        <v>7431</v>
      </c>
      <c r="F220" s="26">
        <v>7310</v>
      </c>
      <c r="G220" s="26">
        <v>12807</v>
      </c>
      <c r="H220" s="26">
        <v>15695</v>
      </c>
      <c r="I220" s="26">
        <v>20127</v>
      </c>
      <c r="J220" s="26">
        <v>18560</v>
      </c>
      <c r="K220" s="26">
        <v>23112</v>
      </c>
      <c r="L220" s="26">
        <v>26116</v>
      </c>
      <c r="M220" s="26">
        <v>25267</v>
      </c>
      <c r="N220" s="26">
        <v>24982</v>
      </c>
      <c r="O220" s="26">
        <v>18805</v>
      </c>
      <c r="P220" s="26">
        <v>11361</v>
      </c>
      <c r="Q220" s="26">
        <v>17798</v>
      </c>
      <c r="R220" s="26">
        <v>9631</v>
      </c>
      <c r="S220" s="26">
        <v>10499</v>
      </c>
      <c r="T220" s="26">
        <v>12023</v>
      </c>
      <c r="U220" s="26">
        <v>13068</v>
      </c>
      <c r="V220" s="26">
        <v>20341</v>
      </c>
    </row>
    <row r="221" spans="2:22" ht="13.2" thickBot="1" x14ac:dyDescent="0.25">
      <c r="B221" s="36" t="s">
        <v>19</v>
      </c>
      <c r="C221" s="28">
        <v>71782</v>
      </c>
      <c r="D221" s="28">
        <v>157353</v>
      </c>
      <c r="E221" s="28">
        <v>182507</v>
      </c>
      <c r="F221" s="28">
        <v>235840</v>
      </c>
      <c r="G221" s="28">
        <v>308896</v>
      </c>
      <c r="H221" s="28">
        <v>536528.93332000007</v>
      </c>
      <c r="I221" s="28">
        <v>736046</v>
      </c>
      <c r="J221" s="28">
        <v>945810</v>
      </c>
      <c r="K221" s="28">
        <v>1220260</v>
      </c>
      <c r="L221" s="28">
        <f t="shared" ref="L221:Q221" si="28">SUM(L216:L220)</f>
        <v>1246799</v>
      </c>
      <c r="M221" s="28">
        <f t="shared" si="28"/>
        <v>1636152</v>
      </c>
      <c r="N221" s="28">
        <f t="shared" si="28"/>
        <v>1647095</v>
      </c>
      <c r="O221" s="28">
        <f t="shared" si="28"/>
        <v>1779989</v>
      </c>
      <c r="P221" s="28">
        <f t="shared" si="28"/>
        <v>1953478</v>
      </c>
      <c r="Q221" s="28">
        <f t="shared" si="28"/>
        <v>1897835</v>
      </c>
      <c r="R221" s="28">
        <f t="shared" ref="R221:S221" si="29">SUM(R216:R220)</f>
        <v>1168605</v>
      </c>
      <c r="S221" s="28">
        <f t="shared" si="29"/>
        <v>860638</v>
      </c>
      <c r="T221" s="28">
        <f t="shared" ref="T221:V221" si="30">SUM(T216:T220)</f>
        <v>701200</v>
      </c>
      <c r="U221" s="28">
        <f t="shared" si="30"/>
        <v>668070</v>
      </c>
      <c r="V221" s="28">
        <f t="shared" si="30"/>
        <v>873148</v>
      </c>
    </row>
    <row r="225" spans="2:22" ht="13.2" thickBot="1" x14ac:dyDescent="0.25">
      <c r="B225" s="30" t="s">
        <v>200</v>
      </c>
    </row>
    <row r="226" spans="2:22" ht="13.2" thickBot="1" x14ac:dyDescent="0.25">
      <c r="B226" s="32"/>
      <c r="C226" s="33" t="s">
        <v>23</v>
      </c>
      <c r="D226" s="33" t="s">
        <v>24</v>
      </c>
      <c r="E226" s="33" t="s">
        <v>25</v>
      </c>
      <c r="F226" s="33" t="s">
        <v>26</v>
      </c>
      <c r="G226" s="33" t="s">
        <v>27</v>
      </c>
      <c r="H226" s="33" t="s">
        <v>28</v>
      </c>
      <c r="I226" s="33" t="s">
        <v>29</v>
      </c>
      <c r="J226" s="33" t="s">
        <v>30</v>
      </c>
      <c r="K226" s="37" t="s">
        <v>211</v>
      </c>
      <c r="L226" s="37" t="s">
        <v>215</v>
      </c>
      <c r="M226" s="37" t="s">
        <v>214</v>
      </c>
      <c r="N226" s="37" t="s">
        <v>218</v>
      </c>
      <c r="O226" s="37" t="s">
        <v>219</v>
      </c>
      <c r="P226" s="33" t="s">
        <v>220</v>
      </c>
      <c r="Q226" s="33" t="s">
        <v>221</v>
      </c>
      <c r="R226" s="33" t="s">
        <v>222</v>
      </c>
      <c r="S226" s="37" t="s">
        <v>223</v>
      </c>
      <c r="T226" s="37" t="s">
        <v>224</v>
      </c>
      <c r="U226" s="24" t="s">
        <v>228</v>
      </c>
      <c r="V226" s="24" t="s">
        <v>229</v>
      </c>
    </row>
    <row r="227" spans="2:22" ht="12.6" x14ac:dyDescent="0.2">
      <c r="B227" s="34" t="s">
        <v>75</v>
      </c>
      <c r="C227" s="35">
        <v>65147471.865649998</v>
      </c>
      <c r="D227" s="35">
        <v>47985234.350000001</v>
      </c>
      <c r="E227" s="35">
        <v>35111430.085749999</v>
      </c>
      <c r="F227" s="35">
        <v>33925436.622249998</v>
      </c>
      <c r="G227" s="35">
        <v>102005356.91950002</v>
      </c>
      <c r="H227" s="35">
        <v>72487337.897608995</v>
      </c>
      <c r="I227" s="35">
        <v>79231182.061913162</v>
      </c>
      <c r="J227" s="35">
        <v>74683403.471249998</v>
      </c>
      <c r="K227" s="35">
        <v>43057485.826750003</v>
      </c>
      <c r="L227" s="35">
        <v>42073785</v>
      </c>
      <c r="M227" s="35">
        <v>58724073</v>
      </c>
      <c r="N227" s="35">
        <v>42726935</v>
      </c>
      <c r="O227" s="35">
        <v>113746749</v>
      </c>
      <c r="P227" s="35">
        <v>52777155</v>
      </c>
      <c r="Q227" s="35">
        <v>35628701</v>
      </c>
      <c r="R227" s="35">
        <v>50532613</v>
      </c>
      <c r="S227" s="35">
        <v>32800056</v>
      </c>
      <c r="T227" s="35">
        <v>43450071</v>
      </c>
      <c r="U227" s="35">
        <v>53961588</v>
      </c>
      <c r="V227" s="35">
        <v>74576922</v>
      </c>
    </row>
    <row r="228" spans="2:22" ht="12.6" x14ac:dyDescent="0.2">
      <c r="B228" s="34" t="s">
        <v>74</v>
      </c>
      <c r="C228" s="35">
        <v>47087183.029699996</v>
      </c>
      <c r="D228" s="35">
        <v>60257942.494999997</v>
      </c>
      <c r="E228" s="35">
        <v>59647191.912000008</v>
      </c>
      <c r="F228" s="35">
        <v>52567350.944249995</v>
      </c>
      <c r="G228" s="35">
        <v>83565808.483599991</v>
      </c>
      <c r="H228" s="35">
        <v>77782896.944999993</v>
      </c>
      <c r="I228" s="35">
        <v>83660486.958499998</v>
      </c>
      <c r="J228" s="35">
        <v>121550254.59325001</v>
      </c>
      <c r="K228" s="35">
        <v>84675838.845500007</v>
      </c>
      <c r="L228" s="35">
        <v>104459262</v>
      </c>
      <c r="M228" s="35">
        <v>86481011</v>
      </c>
      <c r="N228" s="35">
        <v>97146252</v>
      </c>
      <c r="O228" s="35">
        <v>87471347</v>
      </c>
      <c r="P228" s="35">
        <v>122045285</v>
      </c>
      <c r="Q228" s="35">
        <v>95135104</v>
      </c>
      <c r="R228" s="35">
        <v>99739810</v>
      </c>
      <c r="S228" s="35">
        <v>73401634</v>
      </c>
      <c r="T228" s="35">
        <v>96654486</v>
      </c>
      <c r="U228" s="35">
        <v>103917427</v>
      </c>
      <c r="V228" s="35">
        <v>118273270</v>
      </c>
    </row>
    <row r="229" spans="2:22" ht="12.6" x14ac:dyDescent="0.2">
      <c r="B229" s="34" t="s">
        <v>77</v>
      </c>
      <c r="C229" s="35">
        <v>5453468.9365050001</v>
      </c>
      <c r="D229" s="35">
        <v>5851668</v>
      </c>
      <c r="E229" s="35">
        <v>6907757.9632499991</v>
      </c>
      <c r="F229" s="35">
        <v>2984327.36</v>
      </c>
      <c r="G229" s="35">
        <v>2405521.62</v>
      </c>
      <c r="H229" s="35">
        <v>3694546.27</v>
      </c>
      <c r="I229" s="35">
        <v>17756135.73</v>
      </c>
      <c r="J229" s="35">
        <v>12537064.9</v>
      </c>
      <c r="K229" s="35">
        <v>9017717.120000001</v>
      </c>
      <c r="L229" s="35">
        <v>12315650.5</v>
      </c>
      <c r="M229" s="35">
        <v>16283684</v>
      </c>
      <c r="N229" s="35">
        <v>33786516</v>
      </c>
      <c r="O229" s="35">
        <v>10875905</v>
      </c>
      <c r="P229" s="35">
        <v>21339840</v>
      </c>
      <c r="Q229" s="35">
        <v>10843209.199999999</v>
      </c>
      <c r="R229" s="35">
        <v>18317736.890000001</v>
      </c>
      <c r="S229" s="35">
        <v>23540992</v>
      </c>
      <c r="T229" s="35">
        <v>3313092</v>
      </c>
      <c r="U229" s="35">
        <v>5760395.6600000001</v>
      </c>
      <c r="V229" s="35">
        <v>9272070</v>
      </c>
    </row>
    <row r="230" spans="2:22" ht="13.2" thickBot="1" x14ac:dyDescent="0.25">
      <c r="B230" s="34" t="s">
        <v>76</v>
      </c>
      <c r="C230" s="35">
        <v>536422462.35415</v>
      </c>
      <c r="D230" s="35">
        <v>696040912.62750006</v>
      </c>
      <c r="E230" s="35">
        <v>660964029.02113998</v>
      </c>
      <c r="F230" s="35">
        <v>739428107.12974977</v>
      </c>
      <c r="G230" s="35">
        <v>759795615.81400013</v>
      </c>
      <c r="H230" s="35">
        <v>1187364909.7674999</v>
      </c>
      <c r="I230" s="35">
        <v>1579611572.9779999</v>
      </c>
      <c r="J230" s="35">
        <v>1600711525.1317501</v>
      </c>
      <c r="K230" s="35">
        <v>1644354085.0979004</v>
      </c>
      <c r="L230" s="35">
        <v>2046664735</v>
      </c>
      <c r="M230" s="35">
        <v>2272066566</v>
      </c>
      <c r="N230" s="35">
        <v>2066924714.0999999</v>
      </c>
      <c r="O230" s="35">
        <v>1690901882</v>
      </c>
      <c r="P230" s="35">
        <v>1621175841</v>
      </c>
      <c r="Q230" s="35">
        <v>1850897349.3</v>
      </c>
      <c r="R230" s="35">
        <v>1335314354</v>
      </c>
      <c r="S230" s="35">
        <v>1253682007</v>
      </c>
      <c r="T230" s="35">
        <v>994098481</v>
      </c>
      <c r="U230" s="35">
        <v>1378633747</v>
      </c>
      <c r="V230" s="35">
        <v>1670118756</v>
      </c>
    </row>
    <row r="231" spans="2:22" ht="13.2" thickBot="1" x14ac:dyDescent="0.25">
      <c r="B231" s="36" t="s">
        <v>19</v>
      </c>
      <c r="C231" s="28">
        <v>654110586.186005</v>
      </c>
      <c r="D231" s="28">
        <v>810135757.47250009</v>
      </c>
      <c r="E231" s="28">
        <v>762630408.98214006</v>
      </c>
      <c r="F231" s="28">
        <v>828905222.05624974</v>
      </c>
      <c r="G231" s="28">
        <v>947772302.83710015</v>
      </c>
      <c r="H231" s="28">
        <v>1341329690.8801088</v>
      </c>
      <c r="I231" s="28">
        <v>1760259377.7284131</v>
      </c>
      <c r="J231" s="28">
        <v>1809482248.0962503</v>
      </c>
      <c r="K231" s="28">
        <v>1781105126.8901503</v>
      </c>
      <c r="L231" s="28">
        <f t="shared" ref="L231:Q231" si="31">SUM(L227:L230)</f>
        <v>2205513432.5</v>
      </c>
      <c r="M231" s="28">
        <f t="shared" si="31"/>
        <v>2433555334</v>
      </c>
      <c r="N231" s="28">
        <f t="shared" si="31"/>
        <v>2240584417.0999999</v>
      </c>
      <c r="O231" s="28">
        <f t="shared" si="31"/>
        <v>1902995883</v>
      </c>
      <c r="P231" s="28">
        <f t="shared" si="31"/>
        <v>1817338121</v>
      </c>
      <c r="Q231" s="28">
        <f t="shared" si="31"/>
        <v>1992504363.5</v>
      </c>
      <c r="R231" s="28">
        <f t="shared" ref="R231" si="32">SUM(R227:R230)</f>
        <v>1503904513.8899999</v>
      </c>
      <c r="S231" s="28">
        <v>1383424689</v>
      </c>
      <c r="T231" s="28">
        <f>SUM(T227:T230)</f>
        <v>1137516130</v>
      </c>
      <c r="U231" s="28">
        <f>SUM(U227:U230)</f>
        <v>1542273157.6600001</v>
      </c>
      <c r="V231" s="28">
        <f>SUM(V227:V230)</f>
        <v>1872241018</v>
      </c>
    </row>
    <row r="235" spans="2:22" ht="13.2" thickBot="1" x14ac:dyDescent="0.25">
      <c r="B235" s="30" t="s">
        <v>50</v>
      </c>
    </row>
    <row r="236" spans="2:22" ht="13.2" thickBot="1" x14ac:dyDescent="0.25">
      <c r="B236" s="32"/>
      <c r="C236" s="33" t="s">
        <v>23</v>
      </c>
      <c r="D236" s="33" t="s">
        <v>24</v>
      </c>
      <c r="E236" s="33" t="s">
        <v>25</v>
      </c>
      <c r="F236" s="33" t="s">
        <v>26</v>
      </c>
      <c r="G236" s="33" t="s">
        <v>27</v>
      </c>
      <c r="H236" s="33" t="s">
        <v>28</v>
      </c>
      <c r="I236" s="33" t="s">
        <v>29</v>
      </c>
      <c r="J236" s="33" t="s">
        <v>30</v>
      </c>
      <c r="K236" s="37" t="s">
        <v>211</v>
      </c>
      <c r="L236" s="37" t="s">
        <v>212</v>
      </c>
      <c r="M236" s="37" t="s">
        <v>213</v>
      </c>
      <c r="N236" s="37" t="s">
        <v>217</v>
      </c>
      <c r="O236" s="37" t="s">
        <v>219</v>
      </c>
      <c r="P236" s="37" t="s">
        <v>220</v>
      </c>
      <c r="Q236" s="37" t="s">
        <v>221</v>
      </c>
      <c r="R236" s="37" t="s">
        <v>222</v>
      </c>
      <c r="S236" s="37" t="s">
        <v>223</v>
      </c>
      <c r="T236" s="37" t="s">
        <v>224</v>
      </c>
      <c r="U236" s="24" t="s">
        <v>228</v>
      </c>
      <c r="V236" s="24" t="s">
        <v>229</v>
      </c>
    </row>
    <row r="237" spans="2:22" ht="12.6" x14ac:dyDescent="0.2">
      <c r="B237" s="34" t="s">
        <v>75</v>
      </c>
      <c r="C237" s="35">
        <v>3859</v>
      </c>
      <c r="D237" s="35">
        <v>494</v>
      </c>
      <c r="E237" s="35">
        <v>373</v>
      </c>
      <c r="F237" s="35">
        <v>337</v>
      </c>
      <c r="G237" s="35">
        <v>3736</v>
      </c>
      <c r="H237" s="35">
        <v>2756</v>
      </c>
      <c r="I237" s="35">
        <v>2795</v>
      </c>
      <c r="J237" s="35">
        <v>3107</v>
      </c>
      <c r="K237" s="35">
        <v>704</v>
      </c>
      <c r="L237" s="35">
        <v>831</v>
      </c>
      <c r="M237" s="35">
        <v>1143</v>
      </c>
      <c r="N237" s="35">
        <v>620</v>
      </c>
      <c r="O237" s="35">
        <v>1698</v>
      </c>
      <c r="P237" s="35">
        <v>578</v>
      </c>
      <c r="Q237" s="35">
        <v>482</v>
      </c>
      <c r="R237" s="35">
        <v>580</v>
      </c>
      <c r="S237" s="35">
        <v>518</v>
      </c>
      <c r="T237" s="35">
        <v>446</v>
      </c>
      <c r="U237" s="35">
        <v>572</v>
      </c>
      <c r="V237" s="35">
        <v>620</v>
      </c>
    </row>
    <row r="238" spans="2:22" ht="12.6" x14ac:dyDescent="0.2">
      <c r="B238" s="34" t="s">
        <v>74</v>
      </c>
      <c r="C238" s="35">
        <v>341</v>
      </c>
      <c r="D238" s="35">
        <v>410</v>
      </c>
      <c r="E238" s="35">
        <v>175</v>
      </c>
      <c r="F238" s="35">
        <v>178</v>
      </c>
      <c r="G238" s="35">
        <v>347</v>
      </c>
      <c r="H238" s="35">
        <v>223</v>
      </c>
      <c r="I238" s="35">
        <v>247</v>
      </c>
      <c r="J238" s="35">
        <v>378</v>
      </c>
      <c r="K238" s="35">
        <v>250</v>
      </c>
      <c r="L238" s="35">
        <v>230</v>
      </c>
      <c r="M238" s="35">
        <v>259</v>
      </c>
      <c r="N238" s="35">
        <v>415</v>
      </c>
      <c r="O238" s="35">
        <v>238</v>
      </c>
      <c r="P238" s="35">
        <v>323</v>
      </c>
      <c r="Q238" s="35">
        <v>216</v>
      </c>
      <c r="R238" s="35">
        <v>197</v>
      </c>
      <c r="S238" s="35">
        <v>140</v>
      </c>
      <c r="T238" s="35">
        <v>228</v>
      </c>
      <c r="U238" s="35">
        <v>203</v>
      </c>
      <c r="V238" s="35">
        <v>301</v>
      </c>
    </row>
    <row r="239" spans="2:22" ht="12.6" x14ac:dyDescent="0.2">
      <c r="B239" s="34" t="s">
        <v>77</v>
      </c>
      <c r="C239" s="35">
        <v>1068</v>
      </c>
      <c r="D239" s="35">
        <v>248</v>
      </c>
      <c r="E239" s="35">
        <v>185</v>
      </c>
      <c r="F239" s="35">
        <v>105</v>
      </c>
      <c r="G239" s="35">
        <v>114</v>
      </c>
      <c r="H239" s="35">
        <v>160</v>
      </c>
      <c r="I239" s="35">
        <v>309</v>
      </c>
      <c r="J239" s="35">
        <v>335</v>
      </c>
      <c r="K239" s="35">
        <v>213</v>
      </c>
      <c r="L239" s="35">
        <v>374</v>
      </c>
      <c r="M239" s="35">
        <v>1444</v>
      </c>
      <c r="N239" s="35">
        <v>1051</v>
      </c>
      <c r="O239" s="35">
        <v>924</v>
      </c>
      <c r="P239" s="35">
        <v>1111</v>
      </c>
      <c r="Q239" s="35">
        <v>832</v>
      </c>
      <c r="R239" s="35">
        <v>436</v>
      </c>
      <c r="S239" s="35">
        <v>445</v>
      </c>
      <c r="T239" s="35">
        <v>319</v>
      </c>
      <c r="U239" s="35">
        <v>504</v>
      </c>
      <c r="V239" s="35">
        <v>601</v>
      </c>
    </row>
    <row r="240" spans="2:22" ht="13.2" thickBot="1" x14ac:dyDescent="0.25">
      <c r="B240" s="34" t="s">
        <v>76</v>
      </c>
      <c r="C240" s="35">
        <v>71782</v>
      </c>
      <c r="D240" s="35">
        <v>157358</v>
      </c>
      <c r="E240" s="35">
        <v>182507</v>
      </c>
      <c r="F240" s="35">
        <v>236179</v>
      </c>
      <c r="G240" s="35">
        <v>308896</v>
      </c>
      <c r="H240" s="35">
        <v>536528.93332000007</v>
      </c>
      <c r="I240" s="35">
        <v>737019</v>
      </c>
      <c r="J240" s="35">
        <v>945810</v>
      </c>
      <c r="K240" s="35">
        <v>1220260</v>
      </c>
      <c r="L240" s="35">
        <v>1246800</v>
      </c>
      <c r="M240" s="35">
        <v>1636152</v>
      </c>
      <c r="N240" s="35">
        <v>1647095</v>
      </c>
      <c r="O240" s="35">
        <v>1779989</v>
      </c>
      <c r="P240" s="35">
        <v>1953478</v>
      </c>
      <c r="Q240" s="35">
        <v>1897835</v>
      </c>
      <c r="R240" s="35">
        <v>1168605</v>
      </c>
      <c r="S240" s="35">
        <v>860638</v>
      </c>
      <c r="T240" s="35">
        <v>701200</v>
      </c>
      <c r="U240" s="35">
        <v>668070</v>
      </c>
      <c r="V240" s="35">
        <v>873148</v>
      </c>
    </row>
    <row r="241" spans="2:22" ht="13.2" thickBot="1" x14ac:dyDescent="0.25">
      <c r="B241" s="36" t="s">
        <v>19</v>
      </c>
      <c r="C241" s="28">
        <v>77050</v>
      </c>
      <c r="D241" s="28">
        <v>158510</v>
      </c>
      <c r="E241" s="28">
        <v>183240</v>
      </c>
      <c r="F241" s="28">
        <v>236799</v>
      </c>
      <c r="G241" s="28">
        <v>313093</v>
      </c>
      <c r="H241" s="28">
        <v>539667.93332000007</v>
      </c>
      <c r="I241" s="28">
        <v>740370</v>
      </c>
      <c r="J241" s="28">
        <v>949630</v>
      </c>
      <c r="K241" s="28">
        <v>1221427</v>
      </c>
      <c r="L241" s="28">
        <f t="shared" ref="L241:Q241" si="33">SUM(L237:L240)</f>
        <v>1248235</v>
      </c>
      <c r="M241" s="28">
        <f t="shared" si="33"/>
        <v>1638998</v>
      </c>
      <c r="N241" s="28">
        <f t="shared" si="33"/>
        <v>1649181</v>
      </c>
      <c r="O241" s="28">
        <f t="shared" si="33"/>
        <v>1782849</v>
      </c>
      <c r="P241" s="28">
        <f t="shared" si="33"/>
        <v>1955490</v>
      </c>
      <c r="Q241" s="28">
        <f t="shared" si="33"/>
        <v>1899365</v>
      </c>
      <c r="R241" s="28">
        <f t="shared" ref="R241" si="34">SUM(R237:R240)</f>
        <v>1169818</v>
      </c>
      <c r="S241" s="28">
        <v>861741</v>
      </c>
      <c r="T241" s="28">
        <f>SUM(T237:T240)</f>
        <v>702193</v>
      </c>
      <c r="U241" s="28">
        <f>SUM(U237:U240)</f>
        <v>669349</v>
      </c>
      <c r="V241" s="28">
        <f>SUM(V237:V240)</f>
        <v>874670</v>
      </c>
    </row>
    <row r="245" spans="2:22" ht="13.2" thickBot="1" x14ac:dyDescent="0.25">
      <c r="B245" s="30" t="s">
        <v>201</v>
      </c>
    </row>
    <row r="246" spans="2:22" ht="13.2" thickBot="1" x14ac:dyDescent="0.25">
      <c r="B246" s="27"/>
      <c r="C246" s="33" t="s">
        <v>23</v>
      </c>
      <c r="D246" s="33" t="s">
        <v>24</v>
      </c>
      <c r="E246" s="33" t="s">
        <v>25</v>
      </c>
      <c r="F246" s="33" t="s">
        <v>26</v>
      </c>
      <c r="G246" s="33" t="s">
        <v>27</v>
      </c>
      <c r="H246" s="33" t="s">
        <v>28</v>
      </c>
      <c r="I246" s="33" t="s">
        <v>29</v>
      </c>
      <c r="J246" s="33" t="s">
        <v>30</v>
      </c>
      <c r="K246" s="37" t="s">
        <v>211</v>
      </c>
      <c r="L246" s="37" t="s">
        <v>212</v>
      </c>
      <c r="M246" s="37" t="s">
        <v>213</v>
      </c>
      <c r="N246" s="37" t="s">
        <v>217</v>
      </c>
      <c r="O246" s="37" t="s">
        <v>219</v>
      </c>
      <c r="P246" s="37" t="s">
        <v>220</v>
      </c>
      <c r="Q246" s="37" t="s">
        <v>221</v>
      </c>
      <c r="R246" s="37" t="s">
        <v>222</v>
      </c>
      <c r="S246" s="37" t="s">
        <v>223</v>
      </c>
      <c r="T246" s="37" t="s">
        <v>224</v>
      </c>
      <c r="U246" s="24" t="s">
        <v>228</v>
      </c>
      <c r="V246" s="24" t="s">
        <v>229</v>
      </c>
    </row>
    <row r="247" spans="2:22" ht="12.6" x14ac:dyDescent="0.2">
      <c r="B247" s="40" t="s">
        <v>51</v>
      </c>
      <c r="C247" s="26">
        <v>444060962.12333333</v>
      </c>
      <c r="D247" s="26">
        <v>580027739.69000006</v>
      </c>
      <c r="E247" s="26">
        <v>501762676.28000003</v>
      </c>
      <c r="F247" s="26">
        <v>546483000.6099999</v>
      </c>
      <c r="G247" s="26">
        <v>626188725.61999989</v>
      </c>
      <c r="H247" s="26">
        <v>702765856.04999995</v>
      </c>
      <c r="I247" s="26">
        <v>908107813.32999992</v>
      </c>
      <c r="J247" s="26">
        <v>790407626.4000001</v>
      </c>
      <c r="K247" s="26">
        <v>953305045.5604701</v>
      </c>
      <c r="L247" s="26">
        <v>1077044697</v>
      </c>
      <c r="M247" s="26">
        <v>1265884860</v>
      </c>
      <c r="N247" s="26">
        <v>1131756839</v>
      </c>
      <c r="O247" s="26">
        <v>882345034</v>
      </c>
      <c r="P247" s="26">
        <v>580918251</v>
      </c>
      <c r="Q247" s="26">
        <v>774235029.29999995</v>
      </c>
      <c r="R247" s="26">
        <v>388259285</v>
      </c>
      <c r="S247" s="26">
        <v>512884475</v>
      </c>
      <c r="T247" s="26">
        <v>349459523</v>
      </c>
      <c r="U247" s="26">
        <v>598023755</v>
      </c>
      <c r="V247" s="26">
        <v>630242692</v>
      </c>
    </row>
    <row r="248" spans="2:22" ht="12.6" x14ac:dyDescent="0.2">
      <c r="B248" s="40" t="s">
        <v>52</v>
      </c>
      <c r="C248" s="26">
        <v>149186064.37933832</v>
      </c>
      <c r="D248" s="26">
        <v>202815548.61250004</v>
      </c>
      <c r="E248" s="26">
        <v>233340595.38214007</v>
      </c>
      <c r="F248" s="26">
        <v>241241294.47624999</v>
      </c>
      <c r="G248" s="26">
        <v>169627107.08709997</v>
      </c>
      <c r="H248" s="26">
        <v>350207447.03249997</v>
      </c>
      <c r="I248" s="26">
        <v>528807484.37574989</v>
      </c>
      <c r="J248" s="26">
        <v>802775460.77625012</v>
      </c>
      <c r="K248" s="26">
        <v>597465259.68967998</v>
      </c>
      <c r="L248" s="26">
        <v>880849024</v>
      </c>
      <c r="M248" s="26">
        <v>867692742.64999998</v>
      </c>
      <c r="N248" s="26">
        <v>776106864.10000002</v>
      </c>
      <c r="O248" s="26">
        <v>664656286</v>
      </c>
      <c r="P248" s="26">
        <v>688350118</v>
      </c>
      <c r="Q248" s="26">
        <v>687395012.5</v>
      </c>
      <c r="R248" s="26">
        <v>636695448</v>
      </c>
      <c r="S248" s="26">
        <v>682715548.5</v>
      </c>
      <c r="T248" s="26">
        <v>540321628</v>
      </c>
      <c r="U248" s="26">
        <v>768022577</v>
      </c>
      <c r="V248" s="26">
        <v>914490276</v>
      </c>
    </row>
    <row r="249" spans="2:22" ht="13.2" thickBot="1" x14ac:dyDescent="0.25">
      <c r="B249" s="40" t="s">
        <v>53</v>
      </c>
      <c r="C249" s="26">
        <v>60863560.683333337</v>
      </c>
      <c r="D249" s="26">
        <v>27342419.170000002</v>
      </c>
      <c r="E249" s="26">
        <v>26622979.900000002</v>
      </c>
      <c r="F249" s="26">
        <v>41180926.909999996</v>
      </c>
      <c r="G249" s="26">
        <v>151969215.13</v>
      </c>
      <c r="H249" s="26">
        <v>285944187.79760897</v>
      </c>
      <c r="I249" s="26">
        <v>323344080.02266318</v>
      </c>
      <c r="J249" s="26">
        <v>216299160.91999999</v>
      </c>
      <c r="K249" s="26">
        <v>230334821.64000002</v>
      </c>
      <c r="L249" s="26">
        <v>247351991</v>
      </c>
      <c r="M249" s="26">
        <v>299979255</v>
      </c>
      <c r="N249" s="26">
        <v>332721085</v>
      </c>
      <c r="O249" s="26">
        <v>355995110</v>
      </c>
      <c r="P249" s="26">
        <v>548070050</v>
      </c>
      <c r="Q249" s="26">
        <v>530874166</v>
      </c>
      <c r="R249" s="26">
        <v>478949658</v>
      </c>
      <c r="S249" s="26">
        <v>187824651</v>
      </c>
      <c r="T249" s="26">
        <v>247735114</v>
      </c>
      <c r="U249" s="26">
        <v>176226083</v>
      </c>
      <c r="V249" s="26">
        <v>327508349</v>
      </c>
    </row>
    <row r="250" spans="2:22" ht="13.2" thickBot="1" x14ac:dyDescent="0.25">
      <c r="B250" s="36" t="s">
        <v>54</v>
      </c>
      <c r="C250" s="28">
        <v>654110587.18600512</v>
      </c>
      <c r="D250" s="28">
        <v>810185707.47250009</v>
      </c>
      <c r="E250" s="28">
        <v>761726251.56214011</v>
      </c>
      <c r="F250" s="28">
        <v>828905221.99624979</v>
      </c>
      <c r="G250" s="28">
        <v>947785047.83709991</v>
      </c>
      <c r="H250" s="28">
        <v>1338917490.8801088</v>
      </c>
      <c r="I250" s="28">
        <v>1760259377.7284129</v>
      </c>
      <c r="J250" s="28">
        <v>1809482248.0962503</v>
      </c>
      <c r="K250" s="28">
        <v>1781105126.8901503</v>
      </c>
      <c r="L250" s="28">
        <f t="shared" ref="L250:Q250" si="35">SUM(L247:L249)</f>
        <v>2205245712</v>
      </c>
      <c r="M250" s="28">
        <f t="shared" si="35"/>
        <v>2433556857.6500001</v>
      </c>
      <c r="N250" s="28">
        <f t="shared" si="35"/>
        <v>2240584788.0999999</v>
      </c>
      <c r="O250" s="28">
        <f t="shared" si="35"/>
        <v>1902996430</v>
      </c>
      <c r="P250" s="28">
        <f t="shared" si="35"/>
        <v>1817338419</v>
      </c>
      <c r="Q250" s="28">
        <f t="shared" si="35"/>
        <v>1992504207.8</v>
      </c>
      <c r="R250" s="28">
        <f t="shared" ref="R250" si="36">SUM(R247:R249)</f>
        <v>1503904391</v>
      </c>
      <c r="S250" s="28">
        <v>1383424674.5</v>
      </c>
      <c r="T250" s="28">
        <f>SUM(T247:T249)</f>
        <v>1137516265</v>
      </c>
      <c r="U250" s="28">
        <f>SUM(U247:U249)</f>
        <v>1542272415</v>
      </c>
      <c r="V250" s="28">
        <f>SUM(V247:V249)</f>
        <v>1872241317</v>
      </c>
    </row>
    <row r="254" spans="2:22" ht="13.2" thickBot="1" x14ac:dyDescent="0.25">
      <c r="B254" s="30" t="s">
        <v>202</v>
      </c>
    </row>
    <row r="255" spans="2:22" ht="13.2" thickBot="1" x14ac:dyDescent="0.25">
      <c r="B255" s="27"/>
      <c r="C255" s="33" t="s">
        <v>23</v>
      </c>
      <c r="D255" s="33" t="s">
        <v>24</v>
      </c>
      <c r="E255" s="33" t="s">
        <v>25</v>
      </c>
      <c r="F255" s="33" t="s">
        <v>26</v>
      </c>
      <c r="G255" s="33" t="s">
        <v>27</v>
      </c>
      <c r="H255" s="33" t="s">
        <v>28</v>
      </c>
      <c r="I255" s="33" t="s">
        <v>29</v>
      </c>
      <c r="J255" s="33" t="s">
        <v>30</v>
      </c>
      <c r="K255" s="37" t="s">
        <v>211</v>
      </c>
      <c r="L255" s="37" t="s">
        <v>212</v>
      </c>
      <c r="M255" s="37" t="s">
        <v>213</v>
      </c>
      <c r="N255" s="37" t="s">
        <v>217</v>
      </c>
      <c r="O255" s="37" t="s">
        <v>219</v>
      </c>
      <c r="P255" s="37" t="s">
        <v>220</v>
      </c>
      <c r="Q255" s="37" t="s">
        <v>221</v>
      </c>
      <c r="R255" s="37" t="s">
        <v>222</v>
      </c>
      <c r="S255" s="37" t="s">
        <v>223</v>
      </c>
      <c r="T255" s="37" t="s">
        <v>224</v>
      </c>
      <c r="U255" s="24" t="s">
        <v>228</v>
      </c>
      <c r="V255" s="24" t="s">
        <v>229</v>
      </c>
    </row>
    <row r="256" spans="2:22" ht="12.6" x14ac:dyDescent="0.2">
      <c r="B256" s="40" t="s">
        <v>124</v>
      </c>
      <c r="C256" s="26">
        <v>6469536.7946127951</v>
      </c>
      <c r="D256" s="26">
        <v>18370361.140000001</v>
      </c>
      <c r="E256" s="26">
        <v>14245031.73</v>
      </c>
      <c r="F256" s="26">
        <v>15980095.37549944</v>
      </c>
      <c r="G256" s="26">
        <v>41428478.769382715</v>
      </c>
      <c r="H256" s="26">
        <v>63674281.338653199</v>
      </c>
      <c r="I256" s="26">
        <v>85923346.3699999</v>
      </c>
      <c r="J256" s="26">
        <v>94868255.1199999</v>
      </c>
      <c r="K256" s="26">
        <v>102062535.04658371</v>
      </c>
      <c r="L256" s="26">
        <v>116506126.40000001</v>
      </c>
      <c r="M256" s="26">
        <v>136166582.44</v>
      </c>
      <c r="N256" s="26">
        <v>143492961.30000001</v>
      </c>
      <c r="O256" s="26">
        <v>135778586</v>
      </c>
      <c r="P256" s="26">
        <v>81274603</v>
      </c>
      <c r="Q256" s="26">
        <v>163801461.69999999</v>
      </c>
      <c r="R256" s="26">
        <v>55498805</v>
      </c>
      <c r="S256" s="26">
        <v>77671861.599999994</v>
      </c>
      <c r="T256" s="26">
        <v>67362331</v>
      </c>
      <c r="U256" s="26">
        <v>123596744.59999999</v>
      </c>
      <c r="V256" s="26">
        <v>162232905</v>
      </c>
    </row>
    <row r="257" spans="2:22" ht="12.6" x14ac:dyDescent="0.2">
      <c r="B257" s="40" t="s">
        <v>123</v>
      </c>
      <c r="C257" s="26">
        <v>42993776.771481484</v>
      </c>
      <c r="D257" s="26">
        <v>167232636.1599997</v>
      </c>
      <c r="E257" s="26">
        <v>110991457.5</v>
      </c>
      <c r="F257" s="26">
        <v>131666070.82765433</v>
      </c>
      <c r="G257" s="26">
        <v>178472004.21975309</v>
      </c>
      <c r="H257" s="26">
        <v>216708939.84037048</v>
      </c>
      <c r="I257" s="26">
        <v>228217630.76999998</v>
      </c>
      <c r="J257" s="26">
        <v>191724531.32999989</v>
      </c>
      <c r="K257" s="26">
        <v>275882728.72381109</v>
      </c>
      <c r="L257" s="26">
        <v>265835007</v>
      </c>
      <c r="M257" s="26">
        <v>273906745</v>
      </c>
      <c r="N257" s="26">
        <v>302346499.10000002</v>
      </c>
      <c r="O257" s="26">
        <v>267537547</v>
      </c>
      <c r="P257" s="26">
        <v>111119912</v>
      </c>
      <c r="Q257" s="26">
        <v>254277928</v>
      </c>
      <c r="R257" s="26">
        <v>99234224</v>
      </c>
      <c r="S257" s="26">
        <v>117037022</v>
      </c>
      <c r="T257" s="26">
        <v>46113670</v>
      </c>
      <c r="U257" s="26">
        <v>128135735</v>
      </c>
      <c r="V257" s="26">
        <v>176351535</v>
      </c>
    </row>
    <row r="258" spans="2:22" ht="12.6" x14ac:dyDescent="0.2">
      <c r="B258" s="40" t="s">
        <v>125</v>
      </c>
      <c r="C258" s="26">
        <v>2928200</v>
      </c>
      <c r="D258" s="26">
        <v>6474302.0199999996</v>
      </c>
      <c r="E258" s="26">
        <v>7534603.3599999994</v>
      </c>
      <c r="F258" s="26">
        <v>14166051.550000001</v>
      </c>
      <c r="G258" s="26">
        <v>11977009.620000001</v>
      </c>
      <c r="H258" s="26">
        <v>14934432.199999999</v>
      </c>
      <c r="I258" s="26">
        <v>18171538.369999997</v>
      </c>
      <c r="J258" s="26">
        <v>16238391.659999998</v>
      </c>
      <c r="K258" s="26">
        <v>13392646.949999999</v>
      </c>
      <c r="L258" s="26">
        <v>16153068.27</v>
      </c>
      <c r="M258" s="26">
        <v>23377337.699999999</v>
      </c>
      <c r="N258" s="26">
        <v>24045703.399999999</v>
      </c>
      <c r="O258" s="26">
        <v>15236018</v>
      </c>
      <c r="P258" s="26">
        <v>7897460</v>
      </c>
      <c r="Q258" s="26">
        <v>12449533.34</v>
      </c>
      <c r="R258" s="26">
        <v>8510213</v>
      </c>
      <c r="S258" s="26">
        <v>8595332.1999999993</v>
      </c>
      <c r="T258" s="26">
        <v>2387090</v>
      </c>
      <c r="U258" s="26">
        <v>10131156.4</v>
      </c>
      <c r="V258" s="26">
        <v>16875110</v>
      </c>
    </row>
    <row r="259" spans="2:22" ht="25.2" x14ac:dyDescent="0.2">
      <c r="B259" s="45" t="s">
        <v>120</v>
      </c>
      <c r="C259" s="26">
        <v>72009973.210000008</v>
      </c>
      <c r="D259" s="26">
        <v>141333156.24999988</v>
      </c>
      <c r="E259" s="26">
        <v>114096464.64</v>
      </c>
      <c r="F259" s="26">
        <v>96882011.350000009</v>
      </c>
      <c r="G259" s="26">
        <v>105165391.32938272</v>
      </c>
      <c r="H259" s="26">
        <v>159160667.66000003</v>
      </c>
      <c r="I259" s="26">
        <v>178342116.91000012</v>
      </c>
      <c r="J259" s="26">
        <v>197585185.70999998</v>
      </c>
      <c r="K259" s="26">
        <v>136205635.55747002</v>
      </c>
      <c r="L259" s="26">
        <v>195704093</v>
      </c>
      <c r="M259" s="26">
        <v>224028230</v>
      </c>
      <c r="N259" s="26">
        <v>186757410</v>
      </c>
      <c r="O259" s="26">
        <v>110980131</v>
      </c>
      <c r="P259" s="26">
        <v>69378043</v>
      </c>
      <c r="Q259" s="26">
        <v>123482835</v>
      </c>
      <c r="R259" s="26">
        <v>63209130</v>
      </c>
      <c r="S259" s="26">
        <v>65830597</v>
      </c>
      <c r="T259" s="26">
        <v>19516298.199999999</v>
      </c>
      <c r="U259" s="26">
        <v>68942339.200000003</v>
      </c>
      <c r="V259" s="26">
        <v>90814297</v>
      </c>
    </row>
    <row r="260" spans="2:22" ht="12.6" x14ac:dyDescent="0.2">
      <c r="B260" s="40" t="s">
        <v>127</v>
      </c>
      <c r="C260" s="26">
        <v>3862007.40740741</v>
      </c>
      <c r="D260" s="26">
        <v>61945229</v>
      </c>
      <c r="E260" s="26">
        <v>114566922.53</v>
      </c>
      <c r="F260" s="26">
        <v>127571780.19075195</v>
      </c>
      <c r="G260" s="26">
        <v>44262199.937160492</v>
      </c>
      <c r="H260" s="26">
        <v>89543854.936651304</v>
      </c>
      <c r="I260" s="26">
        <v>142918123.5</v>
      </c>
      <c r="J260" s="26">
        <v>152772026.13999999</v>
      </c>
      <c r="K260" s="26">
        <v>159466502.00740731</v>
      </c>
      <c r="L260" s="26">
        <v>213960572</v>
      </c>
      <c r="M260" s="26">
        <v>301024115.10000002</v>
      </c>
      <c r="N260" s="26">
        <v>334230847.10000002</v>
      </c>
      <c r="O260" s="26">
        <v>268558588</v>
      </c>
      <c r="P260" s="26">
        <v>258834817</v>
      </c>
      <c r="Q260" s="26">
        <v>265685057.40000001</v>
      </c>
      <c r="R260" s="26">
        <v>199208570</v>
      </c>
      <c r="S260" s="26">
        <v>164506347.09999999</v>
      </c>
      <c r="T260" s="26">
        <v>118671998</v>
      </c>
      <c r="U260" s="26">
        <v>137284309.40000001</v>
      </c>
      <c r="V260" s="26">
        <v>208829440</v>
      </c>
    </row>
    <row r="261" spans="2:22" ht="12.6" x14ac:dyDescent="0.2">
      <c r="B261" s="40" t="s">
        <v>126</v>
      </c>
      <c r="C261" s="26">
        <v>37479149.318762794</v>
      </c>
      <c r="D261" s="26">
        <v>8370172.96</v>
      </c>
      <c r="E261" s="26">
        <v>33775777.840000004</v>
      </c>
      <c r="F261" s="26">
        <v>45374352.415499441</v>
      </c>
      <c r="G261" s="26">
        <v>7762516.5600000005</v>
      </c>
      <c r="H261" s="26">
        <v>17004623.101778209</v>
      </c>
      <c r="I261" s="26">
        <v>25055884.380000003</v>
      </c>
      <c r="J261" s="26">
        <v>35161661.010000333</v>
      </c>
      <c r="K261" s="26">
        <v>42346268.837016597</v>
      </c>
      <c r="L261" s="26">
        <v>51137310.799999997</v>
      </c>
      <c r="M261" s="26">
        <v>60136915</v>
      </c>
      <c r="N261" s="26">
        <v>47692814.299999997</v>
      </c>
      <c r="O261" s="26">
        <v>51382579</v>
      </c>
      <c r="P261" s="26">
        <v>50778438</v>
      </c>
      <c r="Q261" s="26">
        <v>61753328.900000006</v>
      </c>
      <c r="R261" s="26">
        <v>38879100</v>
      </c>
      <c r="S261" s="26">
        <v>36201574</v>
      </c>
      <c r="T261" s="26">
        <v>28638577.199999999</v>
      </c>
      <c r="U261" s="26">
        <v>38669141.199999996</v>
      </c>
      <c r="V261" s="26">
        <v>53246599.619999997</v>
      </c>
    </row>
    <row r="262" spans="2:22" ht="12.6" x14ac:dyDescent="0.2">
      <c r="B262" s="40" t="s">
        <v>128</v>
      </c>
      <c r="C262" s="26">
        <v>361794572.20188558</v>
      </c>
      <c r="D262" s="26">
        <v>282164155.09750032</v>
      </c>
      <c r="E262" s="26">
        <v>256886021.4211401</v>
      </c>
      <c r="F262" s="26">
        <v>292615571.16034478</v>
      </c>
      <c r="G262" s="26">
        <v>354665428.998321</v>
      </c>
      <c r="H262" s="26">
        <v>602537675.32004702</v>
      </c>
      <c r="I262" s="26">
        <v>843950463.72800004</v>
      </c>
      <c r="J262" s="26">
        <v>868326978.08174992</v>
      </c>
      <c r="K262" s="26">
        <v>875271961.55561125</v>
      </c>
      <c r="L262" s="26">
        <v>1143914552.5</v>
      </c>
      <c r="M262" s="26">
        <v>1197834961.4300001</v>
      </c>
      <c r="N262" s="26">
        <v>985709252</v>
      </c>
      <c r="O262" s="26">
        <v>814299381</v>
      </c>
      <c r="P262" s="26">
        <v>1017799076</v>
      </c>
      <c r="Q262" s="26">
        <v>940213577.29999995</v>
      </c>
      <c r="R262" s="26">
        <v>853324254</v>
      </c>
      <c r="S262" s="26">
        <v>767541697</v>
      </c>
      <c r="T262" s="26">
        <v>706429867</v>
      </c>
      <c r="U262" s="26">
        <v>862813925</v>
      </c>
      <c r="V262" s="26">
        <v>952083138</v>
      </c>
    </row>
    <row r="263" spans="2:22" ht="12.6" x14ac:dyDescent="0.2">
      <c r="B263" s="40" t="s">
        <v>121</v>
      </c>
      <c r="C263" s="26">
        <v>5502100</v>
      </c>
      <c r="D263" s="26">
        <v>5951900</v>
      </c>
      <c r="E263" s="26">
        <v>4951700</v>
      </c>
      <c r="F263" s="26">
        <v>8107851.4500000002</v>
      </c>
      <c r="G263" s="26">
        <v>7102195.9499999993</v>
      </c>
      <c r="H263" s="26">
        <v>10739332.370000001</v>
      </c>
      <c r="I263" s="26">
        <v>18385418.960000001</v>
      </c>
      <c r="J263" s="26">
        <v>9739460.7699999996</v>
      </c>
      <c r="K263" s="26">
        <v>24586072.560000002</v>
      </c>
      <c r="L263" s="26">
        <v>26813102</v>
      </c>
      <c r="M263" s="26">
        <v>31300386.100000001</v>
      </c>
      <c r="N263" s="26">
        <v>21777505</v>
      </c>
      <c r="O263" s="26">
        <v>13498427</v>
      </c>
      <c r="P263" s="26">
        <v>13227401</v>
      </c>
      <c r="Q263" s="26">
        <v>14672300</v>
      </c>
      <c r="R263" s="26">
        <v>11317602</v>
      </c>
      <c r="S263" s="26">
        <v>9538856</v>
      </c>
      <c r="T263" s="26">
        <v>2861658.01</v>
      </c>
      <c r="U263" s="26">
        <v>5557870</v>
      </c>
      <c r="V263" s="26">
        <v>5668036</v>
      </c>
    </row>
    <row r="264" spans="2:22" ht="13.2" thickBot="1" x14ac:dyDescent="0.25">
      <c r="B264" s="40" t="s">
        <v>122</v>
      </c>
      <c r="C264" s="26">
        <v>3383146.65</v>
      </c>
      <c r="D264" s="26">
        <v>4199000</v>
      </c>
      <c r="E264" s="26">
        <v>3916050</v>
      </c>
      <c r="F264" s="26">
        <v>7064322.8100000005</v>
      </c>
      <c r="G264" s="26">
        <v>8960390.4299999997</v>
      </c>
      <c r="H264" s="26">
        <v>13061103</v>
      </c>
      <c r="I264" s="26">
        <v>38647049.990000002</v>
      </c>
      <c r="J264" s="26">
        <v>34295035.310000002</v>
      </c>
      <c r="K264" s="26">
        <v>15139733.859999999</v>
      </c>
      <c r="L264" s="26">
        <v>16641292</v>
      </c>
      <c r="M264" s="26">
        <v>24290450</v>
      </c>
      <c r="N264" s="26">
        <v>20871037</v>
      </c>
      <c r="O264" s="26">
        <v>13631213</v>
      </c>
      <c r="P264" s="26">
        <v>10866742</v>
      </c>
      <c r="Q264" s="26">
        <v>14560484</v>
      </c>
      <c r="R264" s="26">
        <v>6132613.5999999996</v>
      </c>
      <c r="S264" s="26">
        <v>6758959.6899999995</v>
      </c>
      <c r="T264" s="26">
        <v>2117473.5700000003</v>
      </c>
      <c r="U264" s="26">
        <v>3502150</v>
      </c>
      <c r="V264" s="26">
        <v>4018416</v>
      </c>
    </row>
    <row r="265" spans="2:22" ht="13.2" thickBot="1" x14ac:dyDescent="0.25">
      <c r="B265" s="36" t="s">
        <v>54</v>
      </c>
      <c r="C265" s="28">
        <v>536422462.35415006</v>
      </c>
      <c r="D265" s="28">
        <v>696040912.62749982</v>
      </c>
      <c r="E265" s="28">
        <v>660964029.02113998</v>
      </c>
      <c r="F265" s="28">
        <v>739428107.12975001</v>
      </c>
      <c r="G265" s="28">
        <v>759795615.81400001</v>
      </c>
      <c r="H265" s="28">
        <v>1187364909.7675004</v>
      </c>
      <c r="I265" s="28">
        <v>1579611572.9780002</v>
      </c>
      <c r="J265" s="28">
        <v>1600711525.1317501</v>
      </c>
      <c r="K265" s="28">
        <v>1644354085.0978999</v>
      </c>
      <c r="L265" s="28">
        <f t="shared" ref="L265:Q265" si="37">SUM(L256:L264)</f>
        <v>2046665123.9699998</v>
      </c>
      <c r="M265" s="28">
        <f t="shared" si="37"/>
        <v>2272065722.77</v>
      </c>
      <c r="N265" s="28">
        <f t="shared" si="37"/>
        <v>2066924029.1999998</v>
      </c>
      <c r="O265" s="28">
        <f t="shared" si="37"/>
        <v>1690902470</v>
      </c>
      <c r="P265" s="28">
        <f t="shared" si="37"/>
        <v>1621176492</v>
      </c>
      <c r="Q265" s="28">
        <f t="shared" si="37"/>
        <v>1850896505.6399999</v>
      </c>
      <c r="R265" s="28">
        <f t="shared" ref="R265" si="38">SUM(R256:R264)</f>
        <v>1335314511.5999999</v>
      </c>
      <c r="S265" s="28">
        <v>1253682246.5899999</v>
      </c>
      <c r="T265" s="28">
        <f>SUM(T256:T264)</f>
        <v>994098962.98000002</v>
      </c>
      <c r="U265" s="28">
        <f>SUM(U256:U264)</f>
        <v>1378633370.8</v>
      </c>
      <c r="V265" s="28">
        <f>SUM(V256:V264)</f>
        <v>1670119476.6199999</v>
      </c>
    </row>
    <row r="269" spans="2:22" ht="13.2" thickBot="1" x14ac:dyDescent="0.25">
      <c r="B269" s="30" t="s">
        <v>55</v>
      </c>
    </row>
    <row r="270" spans="2:22" ht="13.2" thickBot="1" x14ac:dyDescent="0.25">
      <c r="B270" s="27"/>
      <c r="C270" s="33" t="s">
        <v>23</v>
      </c>
      <c r="D270" s="33" t="s">
        <v>24</v>
      </c>
      <c r="E270" s="33" t="s">
        <v>25</v>
      </c>
      <c r="F270" s="33" t="s">
        <v>26</v>
      </c>
      <c r="G270" s="33" t="s">
        <v>27</v>
      </c>
      <c r="H270" s="33" t="s">
        <v>28</v>
      </c>
      <c r="I270" s="33" t="s">
        <v>29</v>
      </c>
      <c r="J270" s="33" t="s">
        <v>30</v>
      </c>
      <c r="K270" s="37" t="s">
        <v>211</v>
      </c>
      <c r="L270" s="37" t="s">
        <v>212</v>
      </c>
      <c r="M270" s="37" t="s">
        <v>213</v>
      </c>
      <c r="N270" s="37" t="s">
        <v>217</v>
      </c>
      <c r="O270" s="37" t="s">
        <v>219</v>
      </c>
      <c r="P270" s="37" t="s">
        <v>220</v>
      </c>
      <c r="Q270" s="37" t="s">
        <v>221</v>
      </c>
      <c r="R270" s="37" t="s">
        <v>222</v>
      </c>
      <c r="S270" s="37" t="s">
        <v>223</v>
      </c>
      <c r="T270" s="37" t="s">
        <v>224</v>
      </c>
      <c r="U270" s="24" t="s">
        <v>228</v>
      </c>
      <c r="V270" s="24" t="s">
        <v>229</v>
      </c>
    </row>
    <row r="271" spans="2:22" ht="12.6" x14ac:dyDescent="0.2">
      <c r="B271" s="40" t="s">
        <v>124</v>
      </c>
      <c r="C271" s="26">
        <v>3097.3658810325501</v>
      </c>
      <c r="D271" s="26">
        <v>8475</v>
      </c>
      <c r="E271" s="26">
        <v>10160.61728395062</v>
      </c>
      <c r="F271" s="26">
        <v>13961.0718294052</v>
      </c>
      <c r="G271" s="26">
        <v>21315.721661054999</v>
      </c>
      <c r="H271" s="26">
        <v>38387.865319865297</v>
      </c>
      <c r="I271" s="26">
        <v>140784</v>
      </c>
      <c r="J271" s="26">
        <v>188486</v>
      </c>
      <c r="K271" s="26">
        <v>244754.585365854</v>
      </c>
      <c r="L271" s="26">
        <v>218991</v>
      </c>
      <c r="M271" s="26">
        <v>291709</v>
      </c>
      <c r="N271" s="26">
        <v>315448.33299999998</v>
      </c>
      <c r="O271" s="26">
        <v>343842</v>
      </c>
      <c r="P271" s="26">
        <v>374357</v>
      </c>
      <c r="Q271" s="26">
        <v>332695.99</v>
      </c>
      <c r="R271" s="26">
        <v>190379</v>
      </c>
      <c r="S271" s="26">
        <v>144777</v>
      </c>
      <c r="T271" s="26">
        <v>117908</v>
      </c>
      <c r="U271" s="26">
        <v>108616.9</v>
      </c>
      <c r="V271" s="26">
        <v>141555</v>
      </c>
    </row>
    <row r="272" spans="2:22" ht="12.6" x14ac:dyDescent="0.2">
      <c r="B272" s="40" t="s">
        <v>123</v>
      </c>
      <c r="C272" s="26">
        <v>6304.3827160493802</v>
      </c>
      <c r="D272" s="26">
        <v>22619</v>
      </c>
      <c r="E272" s="26">
        <v>20952.246913580249</v>
      </c>
      <c r="F272" s="26">
        <v>25887.246913580202</v>
      </c>
      <c r="G272" s="26">
        <v>38869.543209876501</v>
      </c>
      <c r="H272" s="26">
        <v>53232.037037037</v>
      </c>
      <c r="I272" s="26">
        <v>66271</v>
      </c>
      <c r="J272" s="26">
        <v>113219</v>
      </c>
      <c r="K272" s="26">
        <v>157729.864745011</v>
      </c>
      <c r="L272" s="26">
        <v>190110</v>
      </c>
      <c r="M272" s="26">
        <v>260790</v>
      </c>
      <c r="N272" s="26">
        <v>219989.33300000001</v>
      </c>
      <c r="O272" s="26">
        <v>246023</v>
      </c>
      <c r="P272" s="26">
        <v>251792</v>
      </c>
      <c r="Q272" s="26">
        <v>446585.31</v>
      </c>
      <c r="R272" s="26">
        <v>255032.67</v>
      </c>
      <c r="S272" s="26">
        <v>148619.32999999999</v>
      </c>
      <c r="T272" s="26">
        <v>112262</v>
      </c>
      <c r="U272" s="26">
        <v>87305.4</v>
      </c>
      <c r="V272" s="26">
        <v>118659</v>
      </c>
    </row>
    <row r="273" spans="2:22" ht="12.6" x14ac:dyDescent="0.2">
      <c r="B273" s="40" t="s">
        <v>125</v>
      </c>
      <c r="C273" s="26">
        <v>166</v>
      </c>
      <c r="D273" s="26">
        <v>462</v>
      </c>
      <c r="E273" s="26">
        <v>572</v>
      </c>
      <c r="F273" s="26">
        <v>1111</v>
      </c>
      <c r="G273" s="26">
        <v>802</v>
      </c>
      <c r="H273" s="26">
        <v>801</v>
      </c>
      <c r="I273" s="26">
        <v>896</v>
      </c>
      <c r="J273" s="26">
        <v>1077</v>
      </c>
      <c r="K273" s="26">
        <v>717</v>
      </c>
      <c r="L273" s="26">
        <v>753</v>
      </c>
      <c r="M273" s="26">
        <v>1258</v>
      </c>
      <c r="N273" s="26">
        <v>1283.3330000000001</v>
      </c>
      <c r="O273" s="26">
        <v>836</v>
      </c>
      <c r="P273" s="26">
        <v>335</v>
      </c>
      <c r="Q273" s="26">
        <v>559.49</v>
      </c>
      <c r="R273" s="26">
        <v>365.67</v>
      </c>
      <c r="S273" s="26">
        <v>422.33</v>
      </c>
      <c r="T273" s="26">
        <v>221</v>
      </c>
      <c r="U273" s="26">
        <v>475</v>
      </c>
      <c r="V273" s="26">
        <v>729</v>
      </c>
    </row>
    <row r="274" spans="2:22" ht="25.2" x14ac:dyDescent="0.2">
      <c r="B274" s="45" t="s">
        <v>120</v>
      </c>
      <c r="C274" s="26">
        <v>1822</v>
      </c>
      <c r="D274" s="26">
        <v>5986</v>
      </c>
      <c r="E274" s="26">
        <v>5381</v>
      </c>
      <c r="F274" s="26">
        <v>4656</v>
      </c>
      <c r="G274" s="26">
        <v>22870.721661054999</v>
      </c>
      <c r="H274" s="26">
        <v>6838</v>
      </c>
      <c r="I274" s="26">
        <v>7721</v>
      </c>
      <c r="J274" s="26">
        <v>7293</v>
      </c>
      <c r="K274" s="26">
        <v>5626</v>
      </c>
      <c r="L274" s="26">
        <v>7505</v>
      </c>
      <c r="M274" s="26">
        <v>7503</v>
      </c>
      <c r="N274" s="26">
        <v>6664</v>
      </c>
      <c r="O274" s="26">
        <v>4202</v>
      </c>
      <c r="P274" s="26">
        <v>2724</v>
      </c>
      <c r="Q274" s="26">
        <v>4670.08</v>
      </c>
      <c r="R274" s="26">
        <v>1877.67</v>
      </c>
      <c r="S274" s="26">
        <v>2368.33</v>
      </c>
      <c r="T274" s="26">
        <v>1459</v>
      </c>
      <c r="U274" s="26">
        <v>2617</v>
      </c>
      <c r="V274" s="26">
        <v>2983</v>
      </c>
    </row>
    <row r="275" spans="2:22" ht="12.6" x14ac:dyDescent="0.2">
      <c r="B275" s="40" t="s">
        <v>127</v>
      </c>
      <c r="C275" s="26">
        <v>14405.913580246901</v>
      </c>
      <c r="D275" s="26">
        <v>69366</v>
      </c>
      <c r="E275" s="26">
        <v>65275.839506172801</v>
      </c>
      <c r="F275" s="26">
        <v>79987.748597081896</v>
      </c>
      <c r="G275" s="26">
        <v>54375.974186307503</v>
      </c>
      <c r="H275" s="26">
        <v>108011.4713804714</v>
      </c>
      <c r="I275" s="26">
        <v>312205</v>
      </c>
      <c r="J275" s="26">
        <v>382511</v>
      </c>
      <c r="K275" s="26">
        <v>494055.17073170701</v>
      </c>
      <c r="L275" s="26">
        <v>479272</v>
      </c>
      <c r="M275" s="26">
        <v>648406</v>
      </c>
      <c r="N275" s="26">
        <v>698237</v>
      </c>
      <c r="O275" s="26">
        <v>754641</v>
      </c>
      <c r="P275" s="26">
        <v>848897</v>
      </c>
      <c r="Q275" s="26">
        <v>625909.39</v>
      </c>
      <c r="R275" s="26">
        <v>385025</v>
      </c>
      <c r="S275" s="26">
        <v>267459</v>
      </c>
      <c r="T275" s="26">
        <v>215771</v>
      </c>
      <c r="U275" s="26">
        <v>190490</v>
      </c>
      <c r="V275" s="26">
        <v>238631</v>
      </c>
    </row>
    <row r="276" spans="2:22" ht="12.6" x14ac:dyDescent="0.2">
      <c r="B276" s="40" t="s">
        <v>126</v>
      </c>
      <c r="C276" s="26">
        <v>4829.3658810325505</v>
      </c>
      <c r="D276" s="26">
        <v>7897</v>
      </c>
      <c r="E276" s="26">
        <v>11823.61728395062</v>
      </c>
      <c r="F276" s="26">
        <v>16321.0718294052</v>
      </c>
      <c r="G276" s="26">
        <v>762</v>
      </c>
      <c r="H276" s="26">
        <v>36086.865319865297</v>
      </c>
      <c r="I276" s="26">
        <v>82452</v>
      </c>
      <c r="J276" s="26">
        <v>151739</v>
      </c>
      <c r="K276" s="26">
        <v>198309.29711751701</v>
      </c>
      <c r="L276" s="26">
        <v>185749</v>
      </c>
      <c r="M276" s="26">
        <v>232235</v>
      </c>
      <c r="N276" s="26">
        <v>230978</v>
      </c>
      <c r="O276" s="26">
        <v>252907</v>
      </c>
      <c r="P276" s="26">
        <v>277330</v>
      </c>
      <c r="Q276" s="26">
        <v>295034.92</v>
      </c>
      <c r="R276" s="26">
        <v>171379</v>
      </c>
      <c r="S276" s="26">
        <v>151951</v>
      </c>
      <c r="T276" s="26">
        <v>120424</v>
      </c>
      <c r="U276" s="26">
        <v>128685</v>
      </c>
      <c r="V276" s="26">
        <v>171570</v>
      </c>
    </row>
    <row r="277" spans="2:22" ht="12.6" x14ac:dyDescent="0.2">
      <c r="B277" s="40" t="s">
        <v>128</v>
      </c>
      <c r="C277" s="26">
        <v>40940.9719416386</v>
      </c>
      <c r="D277" s="26">
        <v>42247</v>
      </c>
      <c r="E277" s="26">
        <v>68031.679012345703</v>
      </c>
      <c r="F277" s="26">
        <v>93737.860830527497</v>
      </c>
      <c r="G277" s="26">
        <v>169205.03928170601</v>
      </c>
      <c r="H277" s="26">
        <v>292263.69426276104</v>
      </c>
      <c r="I277" s="26">
        <v>124744</v>
      </c>
      <c r="J277" s="26">
        <v>100120</v>
      </c>
      <c r="K277" s="26">
        <v>117985.0820399113</v>
      </c>
      <c r="L277" s="26">
        <v>163174.39999999999</v>
      </c>
      <c r="M277" s="26">
        <v>192352</v>
      </c>
      <c r="N277" s="26">
        <v>172980.8</v>
      </c>
      <c r="O277" s="26">
        <v>176279</v>
      </c>
      <c r="P277" s="26">
        <v>197340</v>
      </c>
      <c r="Q277" s="26">
        <v>191188.94</v>
      </c>
      <c r="R277" s="26">
        <v>163782.1</v>
      </c>
      <c r="S277" s="26">
        <v>144590</v>
      </c>
      <c r="T277" s="26">
        <v>132829.29999999999</v>
      </c>
      <c r="U277" s="26">
        <v>149471.5</v>
      </c>
      <c r="V277" s="26">
        <v>198721.3</v>
      </c>
    </row>
    <row r="278" spans="2:22" ht="12.6" x14ac:dyDescent="0.2">
      <c r="B278" s="40" t="s">
        <v>121</v>
      </c>
      <c r="C278" s="26">
        <v>133</v>
      </c>
      <c r="D278" s="26">
        <v>135</v>
      </c>
      <c r="E278" s="26">
        <v>133</v>
      </c>
      <c r="F278" s="26">
        <v>233</v>
      </c>
      <c r="G278" s="26">
        <v>245</v>
      </c>
      <c r="H278" s="26">
        <v>374</v>
      </c>
      <c r="I278" s="26">
        <v>726</v>
      </c>
      <c r="J278" s="26">
        <v>425</v>
      </c>
      <c r="K278" s="26">
        <v>556</v>
      </c>
      <c r="L278" s="26">
        <v>615</v>
      </c>
      <c r="M278" s="26">
        <v>900</v>
      </c>
      <c r="N278" s="26">
        <v>745</v>
      </c>
      <c r="O278" s="26">
        <v>698</v>
      </c>
      <c r="P278" s="26">
        <v>368</v>
      </c>
      <c r="Q278" s="26">
        <v>602</v>
      </c>
      <c r="R278" s="26">
        <v>355</v>
      </c>
      <c r="S278" s="26">
        <v>297</v>
      </c>
      <c r="T278" s="26">
        <v>271</v>
      </c>
      <c r="U278" s="26">
        <v>312</v>
      </c>
      <c r="V278" s="26">
        <v>211</v>
      </c>
    </row>
    <row r="279" spans="2:22" ht="13.2" thickBot="1" x14ac:dyDescent="0.25">
      <c r="B279" s="40" t="s">
        <v>122</v>
      </c>
      <c r="C279" s="26">
        <v>83</v>
      </c>
      <c r="D279" s="26">
        <v>171</v>
      </c>
      <c r="E279" s="26">
        <v>177</v>
      </c>
      <c r="F279" s="26">
        <v>284</v>
      </c>
      <c r="G279" s="26">
        <v>450</v>
      </c>
      <c r="H279" s="26">
        <v>534</v>
      </c>
      <c r="I279" s="26">
        <v>1220</v>
      </c>
      <c r="J279" s="26">
        <v>924</v>
      </c>
      <c r="K279" s="26">
        <v>527</v>
      </c>
      <c r="L279" s="26">
        <v>630</v>
      </c>
      <c r="M279" s="26">
        <v>998</v>
      </c>
      <c r="N279" s="26">
        <v>770</v>
      </c>
      <c r="O279" s="26">
        <v>563</v>
      </c>
      <c r="P279" s="26">
        <v>335</v>
      </c>
      <c r="Q279" s="26">
        <v>592</v>
      </c>
      <c r="R279" s="26">
        <v>409</v>
      </c>
      <c r="S279" s="26">
        <v>154</v>
      </c>
      <c r="T279" s="26">
        <v>54</v>
      </c>
      <c r="U279" s="26">
        <v>97</v>
      </c>
      <c r="V279" s="26">
        <v>88</v>
      </c>
    </row>
    <row r="280" spans="2:22" ht="13.2" thickBot="1" x14ac:dyDescent="0.25">
      <c r="B280" s="36" t="s">
        <v>129</v>
      </c>
      <c r="C280" s="28">
        <v>71781.999999999985</v>
      </c>
      <c r="D280" s="28">
        <v>157358</v>
      </c>
      <c r="E280" s="28">
        <v>182507</v>
      </c>
      <c r="F280" s="28">
        <v>236179</v>
      </c>
      <c r="G280" s="28">
        <v>308896</v>
      </c>
      <c r="H280" s="28">
        <v>536528.93332000007</v>
      </c>
      <c r="I280" s="28">
        <v>737019</v>
      </c>
      <c r="J280" s="28">
        <v>945794</v>
      </c>
      <c r="K280" s="28">
        <v>1220260.0000000005</v>
      </c>
      <c r="L280" s="28">
        <f t="shared" ref="L280:Q280" si="39">SUM(L271:L279)</f>
        <v>1246799.3999999999</v>
      </c>
      <c r="M280" s="28">
        <f t="shared" si="39"/>
        <v>1636151</v>
      </c>
      <c r="N280" s="28">
        <f t="shared" si="39"/>
        <v>1647095.7989999999</v>
      </c>
      <c r="O280" s="28">
        <f t="shared" si="39"/>
        <v>1779991</v>
      </c>
      <c r="P280" s="28">
        <f t="shared" si="39"/>
        <v>1953478</v>
      </c>
      <c r="Q280" s="28">
        <f t="shared" si="39"/>
        <v>1897838.1199999999</v>
      </c>
      <c r="R280" s="28">
        <f t="shared" ref="R280" si="40">SUM(R271:R279)</f>
        <v>1168605.1100000001</v>
      </c>
      <c r="S280" s="28">
        <v>860637.99</v>
      </c>
      <c r="T280" s="28">
        <f>SUM(T271:T279)</f>
        <v>701199.3</v>
      </c>
      <c r="U280" s="28">
        <f>SUM(U271:U279)</f>
        <v>668069.80000000005</v>
      </c>
      <c r="V280" s="28">
        <f>SUM(V271:V279)</f>
        <v>873147.3</v>
      </c>
    </row>
    <row r="284" spans="2:22" ht="13.2" thickBot="1" x14ac:dyDescent="0.25">
      <c r="B284" s="30" t="s">
        <v>203</v>
      </c>
    </row>
    <row r="285" spans="2:22" ht="13.2" thickBot="1" x14ac:dyDescent="0.25">
      <c r="B285" s="27"/>
      <c r="C285" s="33" t="s">
        <v>23</v>
      </c>
      <c r="D285" s="33" t="s">
        <v>24</v>
      </c>
      <c r="E285" s="33" t="s">
        <v>25</v>
      </c>
      <c r="F285" s="33" t="s">
        <v>26</v>
      </c>
      <c r="G285" s="33" t="s">
        <v>27</v>
      </c>
      <c r="H285" s="33" t="s">
        <v>28</v>
      </c>
      <c r="I285" s="33" t="s">
        <v>29</v>
      </c>
      <c r="J285" s="33" t="s">
        <v>30</v>
      </c>
      <c r="K285" s="37" t="s">
        <v>211</v>
      </c>
      <c r="L285" s="37" t="s">
        <v>212</v>
      </c>
      <c r="M285" s="37" t="s">
        <v>213</v>
      </c>
      <c r="N285" s="37" t="s">
        <v>217</v>
      </c>
      <c r="O285" s="37" t="s">
        <v>219</v>
      </c>
      <c r="P285" s="37" t="s">
        <v>220</v>
      </c>
      <c r="Q285" s="37" t="s">
        <v>221</v>
      </c>
      <c r="R285" s="37" t="s">
        <v>222</v>
      </c>
      <c r="S285" s="37" t="s">
        <v>223</v>
      </c>
      <c r="T285" s="37" t="s">
        <v>224</v>
      </c>
      <c r="U285" s="24" t="s">
        <v>228</v>
      </c>
      <c r="V285" s="24" t="s">
        <v>229</v>
      </c>
    </row>
    <row r="286" spans="2:22" ht="12.6" x14ac:dyDescent="0.2">
      <c r="B286" s="40" t="s">
        <v>130</v>
      </c>
      <c r="C286" s="26">
        <v>35351038.269999996</v>
      </c>
      <c r="D286" s="26">
        <v>38983637.169999994</v>
      </c>
      <c r="E286" s="26">
        <v>46515425.229999997</v>
      </c>
      <c r="F286" s="26">
        <v>63288458.93</v>
      </c>
      <c r="G286" s="26">
        <v>77561621.790000007</v>
      </c>
      <c r="H286" s="26">
        <v>120392731.35016209</v>
      </c>
      <c r="I286" s="26">
        <v>149111306.62</v>
      </c>
      <c r="J286" s="26">
        <v>187700118.56</v>
      </c>
      <c r="K286" s="26">
        <v>232177408.41000023</v>
      </c>
      <c r="L286" s="26">
        <v>282789693.02999997</v>
      </c>
      <c r="M286" s="26">
        <v>337563784.10000002</v>
      </c>
      <c r="N286" s="26">
        <v>294981908.39999998</v>
      </c>
      <c r="O286" s="26">
        <v>327345796</v>
      </c>
      <c r="P286" s="26">
        <v>370620509</v>
      </c>
      <c r="Q286" s="26">
        <v>409826626.72999996</v>
      </c>
      <c r="R286" s="26">
        <v>316437182.22000003</v>
      </c>
      <c r="S286" s="26">
        <v>263944228.19999999</v>
      </c>
      <c r="T286" s="26">
        <v>226006168.32999998</v>
      </c>
      <c r="U286" s="26">
        <v>230588627.07000002</v>
      </c>
      <c r="V286" s="26">
        <v>294681667.41000003</v>
      </c>
    </row>
    <row r="287" spans="2:22" ht="12.6" x14ac:dyDescent="0.2">
      <c r="B287" s="40" t="s">
        <v>131</v>
      </c>
      <c r="C287" s="26">
        <v>42716114.640000001</v>
      </c>
      <c r="D287" s="26">
        <v>42352053.210000008</v>
      </c>
      <c r="E287" s="26">
        <v>41524669.370000005</v>
      </c>
      <c r="F287" s="26">
        <v>40280837.840000018</v>
      </c>
      <c r="G287" s="26">
        <v>54145341.480000004</v>
      </c>
      <c r="H287" s="26">
        <v>43614421.009840332</v>
      </c>
      <c r="I287" s="26">
        <v>50136183.219999991</v>
      </c>
      <c r="J287" s="26">
        <v>63335935.410000019</v>
      </c>
      <c r="K287" s="26">
        <v>97596038.409999982</v>
      </c>
      <c r="L287" s="26">
        <v>99346739.439999998</v>
      </c>
      <c r="M287" s="26">
        <v>132697944.38</v>
      </c>
      <c r="N287" s="26">
        <v>140275265.34</v>
      </c>
      <c r="O287" s="26">
        <v>151958517</v>
      </c>
      <c r="P287" s="26">
        <v>131783149</v>
      </c>
      <c r="Q287" s="26">
        <v>114135955.40000001</v>
      </c>
      <c r="R287" s="26">
        <v>123053380.09999999</v>
      </c>
      <c r="S287" s="26">
        <v>146720800.80000001</v>
      </c>
      <c r="T287" s="26">
        <v>106647353.90000001</v>
      </c>
      <c r="U287" s="26">
        <v>130403163.30000001</v>
      </c>
      <c r="V287" s="26">
        <v>174821666.5</v>
      </c>
    </row>
    <row r="288" spans="2:22" ht="12.6" x14ac:dyDescent="0.2">
      <c r="B288" s="40" t="s">
        <v>132</v>
      </c>
      <c r="C288" s="26">
        <v>58208548.569999993</v>
      </c>
      <c r="D288" s="26">
        <v>74024231</v>
      </c>
      <c r="E288" s="26">
        <v>60103436.950000003</v>
      </c>
      <c r="F288" s="26">
        <v>62412843.119999908</v>
      </c>
      <c r="G288" s="26">
        <v>74957784.789999992</v>
      </c>
      <c r="H288" s="26">
        <v>64222692.082497559</v>
      </c>
      <c r="I288" s="26">
        <v>78751755.489999995</v>
      </c>
      <c r="J288" s="26">
        <v>69087319.779999912</v>
      </c>
      <c r="K288" s="26">
        <v>87085709.63000001</v>
      </c>
      <c r="L288" s="26">
        <v>94884736.099999994</v>
      </c>
      <c r="M288" s="26">
        <v>97352405.400000006</v>
      </c>
      <c r="N288" s="26">
        <v>150893720.69999999</v>
      </c>
      <c r="O288" s="26">
        <v>98066371</v>
      </c>
      <c r="P288" s="26">
        <v>65033060</v>
      </c>
      <c r="Q288" s="26">
        <v>116670898.09999999</v>
      </c>
      <c r="R288" s="26">
        <v>95381625.599999994</v>
      </c>
      <c r="S288" s="26">
        <v>93644274.200000003</v>
      </c>
      <c r="T288" s="26">
        <v>88237990.599999994</v>
      </c>
      <c r="U288" s="26">
        <v>123925075.2</v>
      </c>
      <c r="V288" s="26">
        <v>167335702.30000001</v>
      </c>
    </row>
    <row r="289" spans="2:22" ht="12.6" x14ac:dyDescent="0.2">
      <c r="B289" s="40" t="s">
        <v>133</v>
      </c>
      <c r="C289" s="26">
        <v>229023818.53000003</v>
      </c>
      <c r="D289" s="26">
        <v>328793009.95999998</v>
      </c>
      <c r="E289" s="26">
        <v>281543097.22000003</v>
      </c>
      <c r="F289" s="26">
        <v>306153359.32475007</v>
      </c>
      <c r="G289" s="26">
        <v>316284529.57999998</v>
      </c>
      <c r="H289" s="26">
        <v>484400933.78000003</v>
      </c>
      <c r="I289" s="26">
        <v>587412800.67224991</v>
      </c>
      <c r="J289" s="26">
        <v>574401344.810251</v>
      </c>
      <c r="K289" s="26">
        <v>560265979.46000004</v>
      </c>
      <c r="L289" s="26">
        <v>657107943.10000002</v>
      </c>
      <c r="M289" s="26">
        <v>611871973</v>
      </c>
      <c r="N289" s="26">
        <v>645166614.29999995</v>
      </c>
      <c r="O289" s="26">
        <v>498316864</v>
      </c>
      <c r="P289" s="26">
        <v>299813517</v>
      </c>
      <c r="Q289" s="26">
        <v>482393394.27999997</v>
      </c>
      <c r="R289" s="26">
        <v>241179328</v>
      </c>
      <c r="S289" s="26">
        <v>261717946</v>
      </c>
      <c r="T289" s="26">
        <v>165232943</v>
      </c>
      <c r="U289" s="26">
        <v>361316526.5</v>
      </c>
      <c r="V289" s="26">
        <v>342199653.73000002</v>
      </c>
    </row>
    <row r="290" spans="2:22" ht="13.2" thickBot="1" x14ac:dyDescent="0.25">
      <c r="B290" s="40" t="s">
        <v>134</v>
      </c>
      <c r="C290" s="26">
        <v>171122942.35415</v>
      </c>
      <c r="D290" s="26">
        <v>211887981.28750002</v>
      </c>
      <c r="E290" s="26">
        <v>231277400.25113997</v>
      </c>
      <c r="F290" s="26">
        <v>267292607.91500002</v>
      </c>
      <c r="G290" s="26">
        <v>236846338.17399999</v>
      </c>
      <c r="H290" s="26">
        <v>453710277.54499996</v>
      </c>
      <c r="I290" s="26">
        <v>683446413.34574997</v>
      </c>
      <c r="J290" s="26">
        <v>706186806.57149935</v>
      </c>
      <c r="K290" s="26">
        <v>667228949.18774998</v>
      </c>
      <c r="L290" s="26">
        <v>912268610</v>
      </c>
      <c r="M290" s="26">
        <v>1092580590</v>
      </c>
      <c r="N290" s="26">
        <v>835607694.29999995</v>
      </c>
      <c r="O290" s="26">
        <v>615215615</v>
      </c>
      <c r="P290" s="26">
        <v>753926494</v>
      </c>
      <c r="Q290" s="26">
        <v>727871087</v>
      </c>
      <c r="R290" s="26">
        <v>559262433</v>
      </c>
      <c r="S290" s="26">
        <v>487655427</v>
      </c>
      <c r="T290" s="26">
        <v>407973987</v>
      </c>
      <c r="U290" s="26">
        <v>532400068.19999999</v>
      </c>
      <c r="V290" s="26">
        <v>691080572</v>
      </c>
    </row>
    <row r="291" spans="2:22" ht="13.2" thickBot="1" x14ac:dyDescent="0.25">
      <c r="B291" s="36" t="s">
        <v>19</v>
      </c>
      <c r="C291" s="28">
        <v>536422462.36414999</v>
      </c>
      <c r="D291" s="28">
        <v>696040912.62750006</v>
      </c>
      <c r="E291" s="28">
        <v>660964029.02113998</v>
      </c>
      <c r="F291" s="28">
        <v>739428107.12975001</v>
      </c>
      <c r="G291" s="28">
        <v>759795615.81400001</v>
      </c>
      <c r="H291" s="28">
        <v>1166341055.7674999</v>
      </c>
      <c r="I291" s="28">
        <v>1548858459.348</v>
      </c>
      <c r="J291" s="28">
        <v>1600711525.1317503</v>
      </c>
      <c r="K291" s="28">
        <v>1644354085.0977502</v>
      </c>
      <c r="L291" s="28">
        <f t="shared" ref="L291:Q291" si="41">SUM(L286:L290)</f>
        <v>2046397721.6700001</v>
      </c>
      <c r="M291" s="28">
        <f t="shared" si="41"/>
        <v>2272066696.8800001</v>
      </c>
      <c r="N291" s="28">
        <f t="shared" si="41"/>
        <v>2066925203.04</v>
      </c>
      <c r="O291" s="28">
        <f t="shared" si="41"/>
        <v>1690903163</v>
      </c>
      <c r="P291" s="28">
        <f t="shared" si="41"/>
        <v>1621176729</v>
      </c>
      <c r="Q291" s="28">
        <f t="shared" si="41"/>
        <v>1850897961.51</v>
      </c>
      <c r="R291" s="28">
        <f t="shared" ref="R291" si="42">SUM(R286:R290)</f>
        <v>1335313948.9200001</v>
      </c>
      <c r="S291" s="28">
        <v>1253682676.2</v>
      </c>
      <c r="T291" s="28">
        <f>SUM(T286:T290)</f>
        <v>994098442.83000004</v>
      </c>
      <c r="U291" s="28">
        <f>SUM(U286:U290)</f>
        <v>1378633460.27</v>
      </c>
      <c r="V291" s="28">
        <f>SUM(V286:V290)</f>
        <v>1670119261.9400001</v>
      </c>
    </row>
    <row r="295" spans="2:22" ht="13.2" thickBot="1" x14ac:dyDescent="0.25">
      <c r="B295" s="30" t="s">
        <v>56</v>
      </c>
    </row>
    <row r="296" spans="2:22" ht="13.2" thickBot="1" x14ac:dyDescent="0.25">
      <c r="B296" s="27"/>
      <c r="C296" s="33" t="s">
        <v>23</v>
      </c>
      <c r="D296" s="33" t="s">
        <v>24</v>
      </c>
      <c r="E296" s="33" t="s">
        <v>25</v>
      </c>
      <c r="F296" s="33" t="s">
        <v>26</v>
      </c>
      <c r="G296" s="33" t="s">
        <v>27</v>
      </c>
      <c r="H296" s="33" t="s">
        <v>28</v>
      </c>
      <c r="I296" s="33" t="s">
        <v>29</v>
      </c>
      <c r="J296" s="33" t="s">
        <v>30</v>
      </c>
      <c r="K296" s="37" t="s">
        <v>211</v>
      </c>
      <c r="L296" s="37" t="s">
        <v>212</v>
      </c>
      <c r="M296" s="37" t="s">
        <v>213</v>
      </c>
      <c r="N296" s="37" t="s">
        <v>217</v>
      </c>
      <c r="O296" s="37" t="s">
        <v>219</v>
      </c>
      <c r="P296" s="37" t="s">
        <v>220</v>
      </c>
      <c r="Q296" s="37" t="s">
        <v>221</v>
      </c>
      <c r="R296" s="37" t="s">
        <v>222</v>
      </c>
      <c r="S296" s="37" t="s">
        <v>223</v>
      </c>
      <c r="T296" s="37" t="s">
        <v>224</v>
      </c>
      <c r="U296" s="24" t="s">
        <v>228</v>
      </c>
      <c r="V296" s="24" t="s">
        <v>229</v>
      </c>
    </row>
    <row r="297" spans="2:22" ht="12.6" x14ac:dyDescent="0.2">
      <c r="B297" s="40" t="s">
        <v>130</v>
      </c>
      <c r="C297" s="26">
        <v>42937</v>
      </c>
      <c r="D297" s="26">
        <v>115549</v>
      </c>
      <c r="E297" s="26">
        <v>145242</v>
      </c>
      <c r="F297" s="26">
        <v>194970</v>
      </c>
      <c r="G297" s="26">
        <v>263844</v>
      </c>
      <c r="H297" s="26">
        <v>485400</v>
      </c>
      <c r="I297" s="26">
        <v>678607</v>
      </c>
      <c r="J297" s="26">
        <v>884722</v>
      </c>
      <c r="K297" s="26">
        <v>1146727</v>
      </c>
      <c r="L297" s="26">
        <v>1166659</v>
      </c>
      <c r="M297" s="26">
        <v>1547739</v>
      </c>
      <c r="N297" s="26">
        <v>1559404</v>
      </c>
      <c r="O297" s="26">
        <v>1690838</v>
      </c>
      <c r="P297" s="26">
        <v>1865076</v>
      </c>
      <c r="Q297" s="26">
        <v>1817766</v>
      </c>
      <c r="R297" s="26">
        <v>1098954</v>
      </c>
      <c r="S297" s="26">
        <v>785595</v>
      </c>
      <c r="T297" s="26">
        <v>639225</v>
      </c>
      <c r="U297" s="26">
        <v>587007</v>
      </c>
      <c r="V297" s="26">
        <v>759639</v>
      </c>
    </row>
    <row r="298" spans="2:22" ht="12.6" x14ac:dyDescent="0.2">
      <c r="B298" s="40" t="s">
        <v>131</v>
      </c>
      <c r="C298" s="26">
        <v>7851</v>
      </c>
      <c r="D298" s="26">
        <v>13010</v>
      </c>
      <c r="E298" s="26">
        <v>11980</v>
      </c>
      <c r="F298" s="26">
        <v>12729</v>
      </c>
      <c r="G298" s="26">
        <v>17526</v>
      </c>
      <c r="H298" s="26">
        <v>14645.82141</v>
      </c>
      <c r="I298" s="26">
        <v>15637</v>
      </c>
      <c r="J298" s="26">
        <v>20242</v>
      </c>
      <c r="K298" s="26">
        <v>31527</v>
      </c>
      <c r="L298" s="26">
        <v>30539</v>
      </c>
      <c r="M298" s="26">
        <v>36990</v>
      </c>
      <c r="N298" s="26">
        <v>36479</v>
      </c>
      <c r="O298" s="26">
        <v>47511</v>
      </c>
      <c r="P298" s="26">
        <v>59869</v>
      </c>
      <c r="Q298" s="26">
        <v>35537</v>
      </c>
      <c r="R298" s="26">
        <v>40038</v>
      </c>
      <c r="S298" s="26">
        <v>43943</v>
      </c>
      <c r="T298" s="26">
        <v>34427</v>
      </c>
      <c r="U298" s="26">
        <v>39384</v>
      </c>
      <c r="V298" s="26">
        <v>54660</v>
      </c>
    </row>
    <row r="299" spans="2:22" ht="12.6" x14ac:dyDescent="0.2">
      <c r="B299" s="40" t="s">
        <v>132</v>
      </c>
      <c r="C299" s="26">
        <v>9044</v>
      </c>
      <c r="D299" s="26">
        <v>10243</v>
      </c>
      <c r="E299" s="26">
        <v>8261</v>
      </c>
      <c r="F299" s="26">
        <v>9101</v>
      </c>
      <c r="G299" s="26">
        <v>10110</v>
      </c>
      <c r="H299" s="26">
        <v>9255.9244899999994</v>
      </c>
      <c r="I299" s="26">
        <v>10190</v>
      </c>
      <c r="J299" s="26">
        <v>9831</v>
      </c>
      <c r="K299" s="26">
        <v>11648</v>
      </c>
      <c r="L299" s="26">
        <v>12772</v>
      </c>
      <c r="M299" s="26">
        <v>13345</v>
      </c>
      <c r="N299" s="26">
        <v>15859</v>
      </c>
      <c r="O299" s="26">
        <v>13649</v>
      </c>
      <c r="P299" s="26">
        <v>9192</v>
      </c>
      <c r="Q299" s="26">
        <v>14588</v>
      </c>
      <c r="R299" s="26">
        <v>11768</v>
      </c>
      <c r="S299" s="26">
        <v>11755</v>
      </c>
      <c r="T299" s="26">
        <v>11173</v>
      </c>
      <c r="U299" s="26">
        <v>20152</v>
      </c>
      <c r="V299" s="26">
        <v>29878</v>
      </c>
    </row>
    <row r="300" spans="2:22" ht="12.6" x14ac:dyDescent="0.2">
      <c r="B300" s="40" t="s">
        <v>133</v>
      </c>
      <c r="C300" s="26">
        <v>10123</v>
      </c>
      <c r="D300" s="26">
        <v>15923</v>
      </c>
      <c r="E300" s="26">
        <v>14126</v>
      </c>
      <c r="F300" s="26">
        <v>15498</v>
      </c>
      <c r="G300" s="26">
        <v>15023</v>
      </c>
      <c r="H300" s="26">
        <v>22599.86076</v>
      </c>
      <c r="I300" s="26">
        <v>24781</v>
      </c>
      <c r="J300" s="26">
        <v>23965</v>
      </c>
      <c r="K300" s="26">
        <v>23501</v>
      </c>
      <c r="L300" s="26">
        <v>26832</v>
      </c>
      <c r="M300" s="26">
        <v>26228</v>
      </c>
      <c r="N300" s="26">
        <v>26549</v>
      </c>
      <c r="O300" s="26">
        <v>21077</v>
      </c>
      <c r="P300" s="26">
        <v>10890</v>
      </c>
      <c r="Q300" s="26">
        <v>21266</v>
      </c>
      <c r="R300" s="26">
        <v>9585</v>
      </c>
      <c r="S300" s="26">
        <v>11704</v>
      </c>
      <c r="T300" s="26">
        <v>7477</v>
      </c>
      <c r="U300" s="26">
        <v>16058</v>
      </c>
      <c r="V300" s="26">
        <v>14962</v>
      </c>
    </row>
    <row r="301" spans="2:22" ht="13.2" thickBot="1" x14ac:dyDescent="0.25">
      <c r="B301" s="40" t="s">
        <v>134</v>
      </c>
      <c r="C301" s="26">
        <v>1827</v>
      </c>
      <c r="D301" s="26">
        <v>2633</v>
      </c>
      <c r="E301" s="26">
        <v>2898</v>
      </c>
      <c r="F301" s="26">
        <v>3881</v>
      </c>
      <c r="G301" s="26">
        <v>2393</v>
      </c>
      <c r="H301" s="26">
        <v>4627.3266599999997</v>
      </c>
      <c r="I301" s="26">
        <v>6831</v>
      </c>
      <c r="J301" s="26">
        <v>7050</v>
      </c>
      <c r="K301" s="26">
        <v>6857</v>
      </c>
      <c r="L301" s="26">
        <v>9993</v>
      </c>
      <c r="M301" s="26">
        <v>11853</v>
      </c>
      <c r="N301" s="26">
        <v>8805</v>
      </c>
      <c r="O301" s="26">
        <v>6919</v>
      </c>
      <c r="P301" s="26">
        <v>8447</v>
      </c>
      <c r="Q301" s="26">
        <v>8683</v>
      </c>
      <c r="R301" s="26">
        <v>8260</v>
      </c>
      <c r="S301" s="26">
        <v>7641</v>
      </c>
      <c r="T301" s="26">
        <v>8898</v>
      </c>
      <c r="U301" s="26">
        <v>5469</v>
      </c>
      <c r="V301" s="26">
        <v>14009</v>
      </c>
    </row>
    <row r="302" spans="2:22" ht="13.2" thickBot="1" x14ac:dyDescent="0.25">
      <c r="B302" s="36" t="s">
        <v>19</v>
      </c>
      <c r="C302" s="28">
        <v>71782</v>
      </c>
      <c r="D302" s="28">
        <v>157358</v>
      </c>
      <c r="E302" s="28">
        <v>182507</v>
      </c>
      <c r="F302" s="28">
        <v>236179</v>
      </c>
      <c r="G302" s="28">
        <v>308896</v>
      </c>
      <c r="H302" s="28">
        <v>536528.93331999995</v>
      </c>
      <c r="I302" s="28">
        <v>736046</v>
      </c>
      <c r="J302" s="28">
        <v>945810</v>
      </c>
      <c r="K302" s="28">
        <v>1220260</v>
      </c>
      <c r="L302" s="28">
        <f t="shared" ref="L302:Q302" si="43">SUM(L297:L301)</f>
        <v>1246795</v>
      </c>
      <c r="M302" s="28">
        <f t="shared" si="43"/>
        <v>1636155</v>
      </c>
      <c r="N302" s="28">
        <f t="shared" si="43"/>
        <v>1647096</v>
      </c>
      <c r="O302" s="28">
        <f t="shared" si="43"/>
        <v>1779994</v>
      </c>
      <c r="P302" s="28">
        <f t="shared" si="43"/>
        <v>1953474</v>
      </c>
      <c r="Q302" s="28">
        <f t="shared" si="43"/>
        <v>1897840</v>
      </c>
      <c r="R302" s="28">
        <f t="shared" ref="R302:S302" si="44">SUM(R297:R301)</f>
        <v>1168605</v>
      </c>
      <c r="S302" s="28">
        <f t="shared" si="44"/>
        <v>860638</v>
      </c>
      <c r="T302" s="28">
        <f t="shared" ref="T302:V302" si="45">SUM(T297:T301)</f>
        <v>701200</v>
      </c>
      <c r="U302" s="28">
        <f t="shared" si="45"/>
        <v>668070</v>
      </c>
      <c r="V302" s="28">
        <f t="shared" si="45"/>
        <v>873148</v>
      </c>
    </row>
    <row r="306" spans="2:22" ht="12.6" x14ac:dyDescent="0.2">
      <c r="B306" s="30" t="s">
        <v>6</v>
      </c>
    </row>
    <row r="307" spans="2:22" x14ac:dyDescent="0.2">
      <c r="B307" s="46"/>
    </row>
    <row r="308" spans="2:22" ht="13.2" thickBot="1" x14ac:dyDescent="0.25">
      <c r="B308" s="30" t="s">
        <v>204</v>
      </c>
    </row>
    <row r="309" spans="2:22" ht="13.2" thickBot="1" x14ac:dyDescent="0.25">
      <c r="B309" s="27"/>
      <c r="C309" s="33" t="s">
        <v>23</v>
      </c>
      <c r="D309" s="33" t="s">
        <v>24</v>
      </c>
      <c r="E309" s="33" t="s">
        <v>25</v>
      </c>
      <c r="F309" s="33" t="s">
        <v>26</v>
      </c>
      <c r="G309" s="33" t="s">
        <v>27</v>
      </c>
      <c r="H309" s="33" t="s">
        <v>28</v>
      </c>
      <c r="I309" s="33" t="s">
        <v>29</v>
      </c>
      <c r="J309" s="33" t="s">
        <v>30</v>
      </c>
      <c r="K309" s="37" t="s">
        <v>211</v>
      </c>
      <c r="L309" s="37" t="s">
        <v>212</v>
      </c>
      <c r="M309" s="37" t="s">
        <v>213</v>
      </c>
      <c r="N309" s="37" t="s">
        <v>217</v>
      </c>
      <c r="O309" s="37" t="s">
        <v>219</v>
      </c>
      <c r="P309" s="37" t="s">
        <v>220</v>
      </c>
      <c r="Q309" s="37" t="s">
        <v>221</v>
      </c>
      <c r="R309" s="37" t="s">
        <v>222</v>
      </c>
      <c r="S309" s="37" t="s">
        <v>223</v>
      </c>
      <c r="T309" s="37" t="s">
        <v>224</v>
      </c>
      <c r="U309" s="24" t="s">
        <v>228</v>
      </c>
      <c r="V309" s="24" t="s">
        <v>229</v>
      </c>
    </row>
    <row r="310" spans="2:22" ht="12.6" x14ac:dyDescent="0.2">
      <c r="B310" s="38" t="s">
        <v>135</v>
      </c>
      <c r="C310" s="26">
        <v>39769067.670199998</v>
      </c>
      <c r="D310" s="26">
        <v>70712811.349999994</v>
      </c>
      <c r="E310" s="26">
        <v>57023735.298832998</v>
      </c>
      <c r="F310" s="26">
        <v>76776525.513500005</v>
      </c>
      <c r="G310" s="26">
        <v>76884929.510000005</v>
      </c>
      <c r="H310" s="26">
        <v>68452731.056250006</v>
      </c>
      <c r="I310" s="26">
        <v>43826410.622749999</v>
      </c>
      <c r="J310" s="26">
        <v>69625207.516249999</v>
      </c>
      <c r="K310" s="26">
        <v>68986714.385179996</v>
      </c>
      <c r="L310" s="26">
        <v>64180180</v>
      </c>
      <c r="M310" s="26">
        <v>77490810</v>
      </c>
      <c r="N310" s="26">
        <v>89677310</v>
      </c>
      <c r="O310" s="26">
        <v>91264800</v>
      </c>
      <c r="P310" s="26">
        <v>92737500</v>
      </c>
      <c r="Q310" s="26">
        <v>98137500</v>
      </c>
      <c r="R310" s="26">
        <v>126409660</v>
      </c>
      <c r="S310" s="26">
        <v>106896550</v>
      </c>
      <c r="T310" s="26">
        <v>96855000</v>
      </c>
      <c r="U310" s="26">
        <v>174601850</v>
      </c>
      <c r="V310" s="26">
        <v>182761750</v>
      </c>
    </row>
    <row r="311" spans="2:22" ht="12.6" x14ac:dyDescent="0.2">
      <c r="B311" s="38" t="s">
        <v>136</v>
      </c>
      <c r="C311" s="26">
        <v>53288958.130000003</v>
      </c>
      <c r="D311" s="26">
        <v>63556655.060000002</v>
      </c>
      <c r="E311" s="26">
        <v>58072256.480000004</v>
      </c>
      <c r="F311" s="26">
        <v>72548732.099999994</v>
      </c>
      <c r="G311" s="26">
        <v>70471251.884799987</v>
      </c>
      <c r="H311" s="26">
        <v>77241034.579999998</v>
      </c>
      <c r="I311" s="26">
        <v>83142385.980000004</v>
      </c>
      <c r="J311" s="26">
        <v>98457423.88659519</v>
      </c>
      <c r="K311" s="26">
        <v>89854512.210606709</v>
      </c>
      <c r="L311" s="26">
        <v>119387520</v>
      </c>
      <c r="M311" s="26">
        <v>154832490</v>
      </c>
      <c r="N311" s="26">
        <v>157159816</v>
      </c>
      <c r="O311" s="26">
        <v>137793721</v>
      </c>
      <c r="P311" s="26">
        <v>107390476</v>
      </c>
      <c r="Q311" s="26">
        <v>101201556</v>
      </c>
      <c r="R311" s="26">
        <v>98203420</v>
      </c>
      <c r="S311" s="26">
        <v>77628110</v>
      </c>
      <c r="T311" s="26">
        <v>110938133</v>
      </c>
      <c r="U311" s="26">
        <v>65304060</v>
      </c>
      <c r="V311" s="26">
        <v>64287294</v>
      </c>
    </row>
    <row r="312" spans="2:22" ht="12.6" x14ac:dyDescent="0.2">
      <c r="B312" s="38" t="s">
        <v>137</v>
      </c>
      <c r="C312" s="26">
        <v>41655438.980000004</v>
      </c>
      <c r="D312" s="26">
        <v>39939355.050000004</v>
      </c>
      <c r="E312" s="26">
        <v>33202987.259999998</v>
      </c>
      <c r="F312" s="26">
        <v>38726939.909999996</v>
      </c>
      <c r="G312" s="26">
        <v>37498803.948800005</v>
      </c>
      <c r="H312" s="26">
        <v>59223710.089999996</v>
      </c>
      <c r="I312" s="26">
        <v>38771278.07</v>
      </c>
      <c r="J312" s="26">
        <v>46862907.701125063</v>
      </c>
      <c r="K312" s="26">
        <v>38216029.150335796</v>
      </c>
      <c r="L312" s="26">
        <v>55788198</v>
      </c>
      <c r="M312" s="26">
        <v>57318815</v>
      </c>
      <c r="N312" s="26">
        <v>50529250</v>
      </c>
      <c r="O312" s="26">
        <v>44985310</v>
      </c>
      <c r="P312" s="26">
        <v>88851600</v>
      </c>
      <c r="Q312" s="26">
        <v>95836080</v>
      </c>
      <c r="R312" s="26">
        <v>88651674</v>
      </c>
      <c r="S312" s="26">
        <v>81521317</v>
      </c>
      <c r="T312" s="26">
        <v>73260044</v>
      </c>
      <c r="U312" s="26">
        <v>71461046</v>
      </c>
      <c r="V312" s="26">
        <v>72439416</v>
      </c>
    </row>
    <row r="313" spans="2:22" ht="12.6" x14ac:dyDescent="0.2">
      <c r="B313" s="38" t="s">
        <v>138</v>
      </c>
      <c r="C313" s="26">
        <v>93010132.274009883</v>
      </c>
      <c r="D313" s="26">
        <v>43898233.222499996</v>
      </c>
      <c r="E313" s="26">
        <v>41302168.613499999</v>
      </c>
      <c r="F313" s="26">
        <v>71392723.056804001</v>
      </c>
      <c r="G313" s="26">
        <v>55422152.443200007</v>
      </c>
      <c r="H313" s="26">
        <v>57583785.45851399</v>
      </c>
      <c r="I313" s="26">
        <v>104924263.85170001</v>
      </c>
      <c r="J313" s="26">
        <v>164773666.93518537</v>
      </c>
      <c r="K313" s="26">
        <v>64427582.609948903</v>
      </c>
      <c r="L313" s="26">
        <v>49210960</v>
      </c>
      <c r="M313" s="26">
        <v>56607680</v>
      </c>
      <c r="N313" s="26">
        <v>58691997</v>
      </c>
      <c r="O313" s="26">
        <v>85158800</v>
      </c>
      <c r="P313" s="26">
        <v>154380940</v>
      </c>
      <c r="Q313" s="26">
        <v>57623072</v>
      </c>
      <c r="R313" s="26">
        <v>82779740</v>
      </c>
      <c r="S313" s="26">
        <v>123049331.8</v>
      </c>
      <c r="T313" s="26">
        <v>38712067.200000003</v>
      </c>
      <c r="U313" s="26">
        <v>86963622.200000003</v>
      </c>
      <c r="V313" s="26">
        <v>67377581.200000003</v>
      </c>
    </row>
    <row r="314" spans="2:22" ht="12.6" x14ac:dyDescent="0.2">
      <c r="B314" s="38" t="s">
        <v>139</v>
      </c>
      <c r="C314" s="26">
        <v>32236058.398000002</v>
      </c>
      <c r="D314" s="26">
        <v>134441986.13499999</v>
      </c>
      <c r="E314" s="26">
        <v>43269063.399999999</v>
      </c>
      <c r="F314" s="26">
        <v>197961697.78639999</v>
      </c>
      <c r="G314" s="26">
        <v>114784518.52000001</v>
      </c>
      <c r="H314" s="26">
        <v>139119909.8725</v>
      </c>
      <c r="I314" s="26">
        <v>43572835.18</v>
      </c>
      <c r="J314" s="26">
        <v>71322081.730000004</v>
      </c>
      <c r="K314" s="26">
        <v>63594150.640000001</v>
      </c>
      <c r="L314" s="26">
        <v>77240735</v>
      </c>
      <c r="M314" s="26">
        <v>43872265</v>
      </c>
      <c r="N314" s="26">
        <v>48546838.600000001</v>
      </c>
      <c r="O314" s="26">
        <v>54060826</v>
      </c>
      <c r="P314" s="26">
        <v>35275578</v>
      </c>
      <c r="Q314" s="26">
        <v>30852193</v>
      </c>
      <c r="R314" s="26">
        <v>19649275.689999998</v>
      </c>
      <c r="S314" s="26">
        <v>87026270</v>
      </c>
      <c r="T314" s="26">
        <v>78761435</v>
      </c>
      <c r="U314" s="26">
        <v>272033380</v>
      </c>
      <c r="V314" s="26">
        <v>158362020</v>
      </c>
    </row>
    <row r="315" spans="2:22" ht="12.6" x14ac:dyDescent="0.2">
      <c r="B315" s="38" t="s">
        <v>140</v>
      </c>
      <c r="C315" s="26">
        <v>67514337.457338423</v>
      </c>
      <c r="D315" s="26">
        <v>94080998.432500005</v>
      </c>
      <c r="E315" s="26">
        <v>116018973.01707709</v>
      </c>
      <c r="F315" s="26">
        <v>84401413.728987038</v>
      </c>
      <c r="G315" s="26">
        <v>94762247.129999995</v>
      </c>
      <c r="H315" s="26">
        <v>34603892.126180001</v>
      </c>
      <c r="I315" s="26">
        <v>70789915.659999996</v>
      </c>
      <c r="J315" s="26">
        <v>60100788.780000001</v>
      </c>
      <c r="K315" s="26">
        <v>69641730.879999995</v>
      </c>
      <c r="L315" s="26">
        <v>58499052</v>
      </c>
      <c r="M315" s="26">
        <v>163660666</v>
      </c>
      <c r="N315" s="26">
        <v>85705987</v>
      </c>
      <c r="O315" s="26">
        <v>36141472</v>
      </c>
      <c r="P315" s="26">
        <v>72637813</v>
      </c>
      <c r="Q315" s="26">
        <v>113226743</v>
      </c>
      <c r="R315" s="26">
        <v>39718819.310000002</v>
      </c>
      <c r="S315" s="26">
        <v>39966501.310000002</v>
      </c>
      <c r="T315" s="26">
        <v>67591799</v>
      </c>
      <c r="U315" s="26">
        <v>112621837</v>
      </c>
      <c r="V315" s="26">
        <v>98071239</v>
      </c>
    </row>
    <row r="316" spans="2:22" ht="13.2" thickBot="1" x14ac:dyDescent="0.25">
      <c r="B316" s="38" t="s">
        <v>141</v>
      </c>
      <c r="C316" s="26">
        <v>105066419.4788015</v>
      </c>
      <c r="D316" s="26">
        <v>31618077.839999996</v>
      </c>
      <c r="E316" s="26">
        <v>20565698.536104843</v>
      </c>
      <c r="F316" s="26">
        <v>72102760.841999024</v>
      </c>
      <c r="G316" s="26">
        <v>93087985.983560845</v>
      </c>
      <c r="H316" s="26">
        <v>20141048.741286509</v>
      </c>
      <c r="I316" s="26">
        <v>52256025.891917482</v>
      </c>
      <c r="J316" s="26">
        <v>235772498.78999999</v>
      </c>
      <c r="K316" s="26">
        <v>47714868.07</v>
      </c>
      <c r="L316" s="26">
        <v>79604013</v>
      </c>
      <c r="M316" s="26">
        <v>148992160</v>
      </c>
      <c r="N316" s="26">
        <v>102104511</v>
      </c>
      <c r="O316" s="26">
        <v>63768607</v>
      </c>
      <c r="P316" s="26">
        <v>81172850</v>
      </c>
      <c r="Q316" s="26">
        <v>42076736.939999998</v>
      </c>
      <c r="R316" s="26">
        <v>75668283.460000008</v>
      </c>
      <c r="S316" s="26">
        <v>29435770</v>
      </c>
      <c r="T316" s="26">
        <v>152797077</v>
      </c>
      <c r="U316" s="26">
        <v>23173433</v>
      </c>
      <c r="V316" s="26">
        <v>73608703</v>
      </c>
    </row>
    <row r="317" spans="2:22" ht="13.2" thickBot="1" x14ac:dyDescent="0.25">
      <c r="B317" s="36" t="s">
        <v>198</v>
      </c>
      <c r="C317" s="28">
        <v>432540412.38834977</v>
      </c>
      <c r="D317" s="28">
        <v>478248117.08999997</v>
      </c>
      <c r="E317" s="28">
        <v>369454882.60551494</v>
      </c>
      <c r="F317" s="28">
        <v>613910792.93769002</v>
      </c>
      <c r="G317" s="28">
        <v>542911889.4203608</v>
      </c>
      <c r="H317" s="28">
        <v>456366111.92473054</v>
      </c>
      <c r="I317" s="28">
        <v>437283115.25636744</v>
      </c>
      <c r="J317" s="28">
        <v>746914575.33915555</v>
      </c>
      <c r="K317" s="28">
        <v>442435587.94607139</v>
      </c>
      <c r="L317" s="28">
        <f t="shared" ref="L317:Q317" si="46">SUM(L310:L316)</f>
        <v>503910658</v>
      </c>
      <c r="M317" s="28">
        <f t="shared" si="46"/>
        <v>702774886</v>
      </c>
      <c r="N317" s="28">
        <f t="shared" si="46"/>
        <v>592415709.60000002</v>
      </c>
      <c r="O317" s="28">
        <f t="shared" si="46"/>
        <v>513173536</v>
      </c>
      <c r="P317" s="28">
        <f t="shared" si="46"/>
        <v>632446757</v>
      </c>
      <c r="Q317" s="28">
        <f t="shared" si="46"/>
        <v>538953880.94000006</v>
      </c>
      <c r="R317" s="28">
        <f t="shared" ref="R317" si="47">SUM(R310:R316)</f>
        <v>531080872.46000004</v>
      </c>
      <c r="S317" s="28">
        <v>545523850.11000001</v>
      </c>
      <c r="T317" s="28">
        <f>SUM(T310:T316)</f>
        <v>618915555.20000005</v>
      </c>
      <c r="U317" s="28">
        <f>SUM(U310:U316)</f>
        <v>806159228.20000005</v>
      </c>
      <c r="V317" s="28">
        <f>SUM(V310:V316)</f>
        <v>716908003.20000005</v>
      </c>
    </row>
    <row r="321" spans="2:22" s="13" customFormat="1" ht="13.2" thickBot="1" x14ac:dyDescent="0.25">
      <c r="B321" s="31" t="s">
        <v>57</v>
      </c>
    </row>
    <row r="322" spans="2:22" ht="13.2" thickBot="1" x14ac:dyDescent="0.25">
      <c r="B322" s="27"/>
      <c r="C322" s="33" t="s">
        <v>23</v>
      </c>
      <c r="D322" s="33" t="s">
        <v>24</v>
      </c>
      <c r="E322" s="33" t="s">
        <v>25</v>
      </c>
      <c r="F322" s="33" t="s">
        <v>26</v>
      </c>
      <c r="G322" s="33" t="s">
        <v>27</v>
      </c>
      <c r="H322" s="33" t="s">
        <v>28</v>
      </c>
      <c r="I322" s="33" t="s">
        <v>29</v>
      </c>
      <c r="J322" s="33" t="s">
        <v>30</v>
      </c>
      <c r="K322" s="37" t="s">
        <v>211</v>
      </c>
      <c r="L322" s="37" t="s">
        <v>212</v>
      </c>
      <c r="M322" s="37" t="s">
        <v>213</v>
      </c>
      <c r="N322" s="37" t="s">
        <v>217</v>
      </c>
      <c r="O322" s="37" t="s">
        <v>219</v>
      </c>
      <c r="P322" s="37" t="s">
        <v>220</v>
      </c>
      <c r="Q322" s="37" t="s">
        <v>221</v>
      </c>
      <c r="R322" s="37" t="s">
        <v>222</v>
      </c>
      <c r="S322" s="37" t="s">
        <v>223</v>
      </c>
      <c r="T322" s="37" t="s">
        <v>224</v>
      </c>
      <c r="U322" s="24" t="s">
        <v>228</v>
      </c>
      <c r="V322" s="24" t="s">
        <v>229</v>
      </c>
    </row>
    <row r="323" spans="2:22" ht="12.6" x14ac:dyDescent="0.2">
      <c r="B323" s="38" t="s">
        <v>135</v>
      </c>
      <c r="C323" s="26">
        <v>10335</v>
      </c>
      <c r="D323" s="26">
        <v>9727</v>
      </c>
      <c r="E323" s="26">
        <v>11159</v>
      </c>
      <c r="F323" s="26">
        <v>11549</v>
      </c>
      <c r="G323" s="26">
        <v>9506.18</v>
      </c>
      <c r="H323" s="26">
        <v>10867</v>
      </c>
      <c r="I323" s="26">
        <v>9655</v>
      </c>
      <c r="J323" s="26">
        <v>14078</v>
      </c>
      <c r="K323" s="26">
        <v>13499</v>
      </c>
      <c r="L323" s="26">
        <v>8418</v>
      </c>
      <c r="M323" s="26">
        <v>15502</v>
      </c>
      <c r="N323" s="26">
        <v>16076</v>
      </c>
      <c r="O323" s="26">
        <v>20026</v>
      </c>
      <c r="P323" s="26">
        <v>25671</v>
      </c>
      <c r="Q323" s="26">
        <v>27928</v>
      </c>
      <c r="R323" s="26">
        <v>25910</v>
      </c>
      <c r="S323" s="26">
        <v>27627</v>
      </c>
      <c r="T323" s="26">
        <v>27517</v>
      </c>
      <c r="U323" s="26">
        <v>34275</v>
      </c>
      <c r="V323" s="26">
        <v>37490</v>
      </c>
    </row>
    <row r="324" spans="2:22" ht="12.6" x14ac:dyDescent="0.2">
      <c r="B324" s="38" t="s">
        <v>136</v>
      </c>
      <c r="C324" s="26">
        <v>3335</v>
      </c>
      <c r="D324" s="26">
        <v>3726</v>
      </c>
      <c r="E324" s="26">
        <v>3535</v>
      </c>
      <c r="F324" s="26">
        <v>4056</v>
      </c>
      <c r="G324" s="26">
        <v>4531.8599999999997</v>
      </c>
      <c r="H324" s="26">
        <v>6628</v>
      </c>
      <c r="I324" s="26">
        <v>8799.8799999999992</v>
      </c>
      <c r="J324" s="26">
        <v>8263</v>
      </c>
      <c r="K324" s="26">
        <v>7471</v>
      </c>
      <c r="L324" s="26">
        <v>19452</v>
      </c>
      <c r="M324" s="26">
        <v>22427</v>
      </c>
      <c r="N324" s="26">
        <v>21113</v>
      </c>
      <c r="O324" s="26">
        <v>17462</v>
      </c>
      <c r="P324" s="26">
        <v>15353</v>
      </c>
      <c r="Q324" s="26">
        <v>13180.2</v>
      </c>
      <c r="R324" s="26">
        <v>13059</v>
      </c>
      <c r="S324" s="26">
        <v>12863.1</v>
      </c>
      <c r="T324" s="26">
        <v>10917.3</v>
      </c>
      <c r="U324" s="26">
        <v>9699.2000000000007</v>
      </c>
      <c r="V324" s="26">
        <v>8524.4</v>
      </c>
    </row>
    <row r="325" spans="2:22" ht="12.6" x14ac:dyDescent="0.2">
      <c r="B325" s="38" t="s">
        <v>137</v>
      </c>
      <c r="C325" s="26">
        <v>2323</v>
      </c>
      <c r="D325" s="26">
        <v>2465.2399999999998</v>
      </c>
      <c r="E325" s="26">
        <v>2098</v>
      </c>
      <c r="F325" s="26">
        <v>2404</v>
      </c>
      <c r="G325" s="26">
        <v>1867.72</v>
      </c>
      <c r="H325" s="26">
        <v>1886</v>
      </c>
      <c r="I325" s="26">
        <v>1621.28</v>
      </c>
      <c r="J325" s="26">
        <v>2005</v>
      </c>
      <c r="K325" s="26">
        <v>2182</v>
      </c>
      <c r="L325" s="26">
        <v>2724</v>
      </c>
      <c r="M325" s="26">
        <v>2424</v>
      </c>
      <c r="N325" s="26">
        <v>2225</v>
      </c>
      <c r="O325" s="26">
        <v>2338</v>
      </c>
      <c r="P325" s="26">
        <v>3089</v>
      </c>
      <c r="Q325" s="26">
        <v>3353.4</v>
      </c>
      <c r="R325" s="26">
        <v>2829</v>
      </c>
      <c r="S325" s="26">
        <v>2500.5</v>
      </c>
      <c r="T325" s="26">
        <v>958.5</v>
      </c>
      <c r="U325" s="26">
        <v>2076</v>
      </c>
      <c r="V325" s="26">
        <v>2165</v>
      </c>
    </row>
    <row r="326" spans="2:22" ht="12.6" x14ac:dyDescent="0.2">
      <c r="B326" s="38" t="s">
        <v>138</v>
      </c>
      <c r="C326" s="26">
        <v>299</v>
      </c>
      <c r="D326" s="26">
        <v>499.76</v>
      </c>
      <c r="E326" s="26">
        <v>392.64</v>
      </c>
      <c r="F326" s="26">
        <v>656</v>
      </c>
      <c r="G326" s="26">
        <v>583.24</v>
      </c>
      <c r="H326" s="26">
        <v>663</v>
      </c>
      <c r="I326" s="26">
        <v>604.84</v>
      </c>
      <c r="J326" s="26">
        <v>884</v>
      </c>
      <c r="K326" s="26">
        <v>591</v>
      </c>
      <c r="L326" s="26">
        <v>660</v>
      </c>
      <c r="M326" s="26">
        <v>591</v>
      </c>
      <c r="N326" s="26">
        <v>659</v>
      </c>
      <c r="O326" s="26">
        <v>522</v>
      </c>
      <c r="P326" s="26">
        <v>556</v>
      </c>
      <c r="Q326" s="26">
        <v>2370.3000000000002</v>
      </c>
      <c r="R326" s="26">
        <v>1720</v>
      </c>
      <c r="S326" s="26">
        <v>1722.9</v>
      </c>
      <c r="T326" s="26">
        <v>1930.2</v>
      </c>
      <c r="U326" s="26">
        <v>2772.8</v>
      </c>
      <c r="V326" s="26">
        <v>2862.6</v>
      </c>
    </row>
    <row r="327" spans="2:22" ht="12.6" x14ac:dyDescent="0.2">
      <c r="B327" s="38" t="s">
        <v>139</v>
      </c>
      <c r="C327" s="26">
        <v>46</v>
      </c>
      <c r="D327" s="26">
        <v>306</v>
      </c>
      <c r="E327" s="26">
        <v>263.36</v>
      </c>
      <c r="F327" s="26">
        <v>168</v>
      </c>
      <c r="G327" s="26">
        <v>164</v>
      </c>
      <c r="H327" s="26">
        <v>136</v>
      </c>
      <c r="I327" s="26">
        <v>111</v>
      </c>
      <c r="J327" s="26">
        <v>81</v>
      </c>
      <c r="K327" s="26">
        <v>100</v>
      </c>
      <c r="L327" s="26">
        <v>130</v>
      </c>
      <c r="M327" s="26">
        <v>115</v>
      </c>
      <c r="N327" s="26">
        <v>112</v>
      </c>
      <c r="O327" s="26">
        <v>131</v>
      </c>
      <c r="P327" s="26">
        <v>118</v>
      </c>
      <c r="Q327" s="26">
        <v>111.1</v>
      </c>
      <c r="R327" s="26">
        <v>74</v>
      </c>
      <c r="S327" s="26">
        <v>143.5</v>
      </c>
      <c r="T327" s="26">
        <v>151</v>
      </c>
      <c r="U327" s="26">
        <v>784</v>
      </c>
      <c r="V327" s="26">
        <v>812</v>
      </c>
    </row>
    <row r="328" spans="2:22" ht="12.6" x14ac:dyDescent="0.2">
      <c r="B328" s="38" t="s">
        <v>140</v>
      </c>
      <c r="C328" s="26">
        <v>24</v>
      </c>
      <c r="D328" s="26">
        <v>103</v>
      </c>
      <c r="E328" s="26">
        <v>34</v>
      </c>
      <c r="F328" s="26">
        <v>63</v>
      </c>
      <c r="G328" s="26">
        <v>43</v>
      </c>
      <c r="H328" s="26">
        <v>29</v>
      </c>
      <c r="I328" s="26">
        <v>46</v>
      </c>
      <c r="J328" s="26">
        <v>49</v>
      </c>
      <c r="K328" s="26">
        <v>31</v>
      </c>
      <c r="L328" s="26">
        <v>50</v>
      </c>
      <c r="M328" s="26">
        <v>79</v>
      </c>
      <c r="N328" s="26">
        <v>87</v>
      </c>
      <c r="O328" s="26">
        <v>55</v>
      </c>
      <c r="P328" s="26">
        <v>68</v>
      </c>
      <c r="Q328" s="26">
        <v>69</v>
      </c>
      <c r="R328" s="26">
        <v>81</v>
      </c>
      <c r="S328" s="26">
        <v>46</v>
      </c>
      <c r="T328" s="26">
        <v>60</v>
      </c>
      <c r="U328" s="26">
        <v>82</v>
      </c>
      <c r="V328" s="26">
        <v>79</v>
      </c>
    </row>
    <row r="329" spans="2:22" ht="13.2" thickBot="1" x14ac:dyDescent="0.25">
      <c r="B329" s="38" t="s">
        <v>141</v>
      </c>
      <c r="C329" s="26">
        <v>21</v>
      </c>
      <c r="D329" s="26">
        <v>37</v>
      </c>
      <c r="E329" s="26">
        <v>24</v>
      </c>
      <c r="F329" s="26">
        <v>42</v>
      </c>
      <c r="G329" s="26">
        <v>43</v>
      </c>
      <c r="H329" s="26">
        <v>36</v>
      </c>
      <c r="I329" s="26">
        <v>29</v>
      </c>
      <c r="J329" s="26">
        <v>42</v>
      </c>
      <c r="K329" s="26">
        <v>26</v>
      </c>
      <c r="L329" s="26">
        <v>57</v>
      </c>
      <c r="M329" s="26">
        <v>40</v>
      </c>
      <c r="N329" s="26">
        <v>38</v>
      </c>
      <c r="O329" s="26">
        <v>40</v>
      </c>
      <c r="P329" s="26">
        <v>26</v>
      </c>
      <c r="Q329" s="26">
        <v>31</v>
      </c>
      <c r="R329" s="26">
        <v>34</v>
      </c>
      <c r="S329" s="26">
        <v>15</v>
      </c>
      <c r="T329" s="26">
        <v>24</v>
      </c>
      <c r="U329" s="26">
        <v>20</v>
      </c>
      <c r="V329" s="26">
        <v>26</v>
      </c>
    </row>
    <row r="330" spans="2:22" ht="13.2" thickBot="1" x14ac:dyDescent="0.25">
      <c r="B330" s="36" t="s">
        <v>114</v>
      </c>
      <c r="C330" s="28">
        <v>16383</v>
      </c>
      <c r="D330" s="28">
        <v>16864</v>
      </c>
      <c r="E330" s="28">
        <v>17506</v>
      </c>
      <c r="F330" s="28">
        <v>18938</v>
      </c>
      <c r="G330" s="28">
        <v>16739</v>
      </c>
      <c r="H330" s="28">
        <v>20245</v>
      </c>
      <c r="I330" s="28">
        <v>20866.999999999996</v>
      </c>
      <c r="J330" s="28">
        <v>25402</v>
      </c>
      <c r="K330" s="28">
        <v>23900</v>
      </c>
      <c r="L330" s="28">
        <f t="shared" ref="L330:Q330" si="48">SUM(L323:L329)</f>
        <v>31491</v>
      </c>
      <c r="M330" s="28">
        <f t="shared" si="48"/>
        <v>41178</v>
      </c>
      <c r="N330" s="28">
        <f t="shared" si="48"/>
        <v>40310</v>
      </c>
      <c r="O330" s="28">
        <f t="shared" si="48"/>
        <v>40574</v>
      </c>
      <c r="P330" s="28">
        <f t="shared" si="48"/>
        <v>44881</v>
      </c>
      <c r="Q330" s="28">
        <f t="shared" si="48"/>
        <v>47043</v>
      </c>
      <c r="R330" s="28">
        <f t="shared" ref="R330" si="49">SUM(R323:R329)</f>
        <v>43707</v>
      </c>
      <c r="S330" s="28">
        <v>44918</v>
      </c>
      <c r="T330" s="28">
        <f>SUM(T323:T329)</f>
        <v>41558</v>
      </c>
      <c r="U330" s="28">
        <f>SUM(U323:U329)</f>
        <v>49709</v>
      </c>
      <c r="V330" s="28">
        <f>SUM(V323:V329)</f>
        <v>51959</v>
      </c>
    </row>
    <row r="334" spans="2:22" ht="13.2" thickBot="1" x14ac:dyDescent="0.25">
      <c r="B334" s="30" t="s">
        <v>200</v>
      </c>
    </row>
    <row r="335" spans="2:22" ht="13.2" thickBot="1" x14ac:dyDescent="0.25">
      <c r="B335" s="32"/>
      <c r="C335" s="33" t="s">
        <v>23</v>
      </c>
      <c r="D335" s="33" t="s">
        <v>24</v>
      </c>
      <c r="E335" s="33" t="s">
        <v>25</v>
      </c>
      <c r="F335" s="33" t="s">
        <v>26</v>
      </c>
      <c r="G335" s="33" t="s">
        <v>27</v>
      </c>
      <c r="H335" s="33" t="s">
        <v>28</v>
      </c>
      <c r="I335" s="33" t="s">
        <v>29</v>
      </c>
      <c r="J335" s="33" t="s">
        <v>30</v>
      </c>
      <c r="K335" s="37" t="s">
        <v>211</v>
      </c>
      <c r="L335" s="37" t="s">
        <v>212</v>
      </c>
      <c r="M335" s="37" t="s">
        <v>213</v>
      </c>
      <c r="N335" s="37" t="s">
        <v>217</v>
      </c>
      <c r="O335" s="37" t="s">
        <v>219</v>
      </c>
      <c r="P335" s="37" t="s">
        <v>220</v>
      </c>
      <c r="Q335" s="37" t="s">
        <v>221</v>
      </c>
      <c r="R335" s="37" t="s">
        <v>222</v>
      </c>
      <c r="S335" s="37" t="s">
        <v>223</v>
      </c>
      <c r="T335" s="37" t="s">
        <v>224</v>
      </c>
      <c r="U335" s="24" t="s">
        <v>228</v>
      </c>
      <c r="V335" s="24" t="s">
        <v>229</v>
      </c>
    </row>
    <row r="336" spans="2:22" ht="12.6" x14ac:dyDescent="0.2">
      <c r="B336" s="34" t="s">
        <v>74</v>
      </c>
      <c r="C336" s="35">
        <v>153531218.33469999</v>
      </c>
      <c r="D336" s="35">
        <v>108200210.62</v>
      </c>
      <c r="E336" s="35">
        <v>99202532.430327088</v>
      </c>
      <c r="F336" s="35">
        <v>198613331.5</v>
      </c>
      <c r="G336" s="35">
        <v>107811635.74924999</v>
      </c>
      <c r="H336" s="35">
        <v>77158499.229999989</v>
      </c>
      <c r="I336" s="35">
        <v>105661930.98979604</v>
      </c>
      <c r="J336" s="35">
        <v>206458058.31999999</v>
      </c>
      <c r="K336" s="35">
        <v>68188276.439999998</v>
      </c>
      <c r="L336" s="35">
        <v>97605010</v>
      </c>
      <c r="M336" s="35">
        <v>143082070</v>
      </c>
      <c r="N336" s="35">
        <v>173342340</v>
      </c>
      <c r="O336" s="35">
        <v>100456023</v>
      </c>
      <c r="P336" s="35">
        <v>176607630</v>
      </c>
      <c r="Q336" s="35">
        <v>127138012</v>
      </c>
      <c r="R336" s="35">
        <v>94373374</v>
      </c>
      <c r="S336" s="35">
        <v>192643480</v>
      </c>
      <c r="T336" s="35">
        <v>203349962</v>
      </c>
      <c r="U336" s="35">
        <v>315181431</v>
      </c>
      <c r="V336" s="35">
        <v>243310978</v>
      </c>
    </row>
    <row r="337" spans="2:22" ht="12.6" x14ac:dyDescent="0.2">
      <c r="B337" s="34" t="s">
        <v>75</v>
      </c>
      <c r="C337" s="35">
        <v>179913618.540418</v>
      </c>
      <c r="D337" s="35">
        <v>254107395.28999999</v>
      </c>
      <c r="E337" s="35">
        <v>137923114.56510484</v>
      </c>
      <c r="F337" s="35">
        <v>166700176.55165002</v>
      </c>
      <c r="G337" s="35">
        <v>248710343.35674998</v>
      </c>
      <c r="H337" s="35">
        <v>148917068.16621655</v>
      </c>
      <c r="I337" s="35">
        <v>153576001.13837144</v>
      </c>
      <c r="J337" s="35">
        <v>210234753.78825</v>
      </c>
      <c r="K337" s="35">
        <v>158710971.9975</v>
      </c>
      <c r="L337" s="35">
        <v>194091058</v>
      </c>
      <c r="M337" s="35">
        <v>273383579</v>
      </c>
      <c r="N337" s="35">
        <v>215711766</v>
      </c>
      <c r="O337" s="35">
        <v>203168151</v>
      </c>
      <c r="P337" s="35">
        <v>207874584</v>
      </c>
      <c r="Q337" s="35">
        <v>222803525.94</v>
      </c>
      <c r="R337" s="35">
        <v>248732520</v>
      </c>
      <c r="S337" s="35">
        <v>189661819</v>
      </c>
      <c r="T337" s="35">
        <v>154512223</v>
      </c>
      <c r="U337" s="35">
        <v>309313731</v>
      </c>
      <c r="V337" s="35">
        <v>295320026</v>
      </c>
    </row>
    <row r="338" spans="2:22" ht="12.6" x14ac:dyDescent="0.2">
      <c r="B338" s="34" t="s">
        <v>76</v>
      </c>
      <c r="C338" s="35">
        <v>39698840.740000002</v>
      </c>
      <c r="D338" s="35">
        <v>62198726.939999998</v>
      </c>
      <c r="E338" s="35">
        <v>73316335.429999992</v>
      </c>
      <c r="F338" s="35">
        <v>124054801.98880398</v>
      </c>
      <c r="G338" s="35">
        <v>78894928.730800003</v>
      </c>
      <c r="H338" s="35">
        <v>93815307.658513993</v>
      </c>
      <c r="I338" s="35">
        <v>66229960.608199999</v>
      </c>
      <c r="J338" s="35">
        <v>78346461.960905597</v>
      </c>
      <c r="K338" s="35">
        <v>66424961.938571393</v>
      </c>
      <c r="L338" s="35">
        <v>74025716.5</v>
      </c>
      <c r="M338" s="35">
        <v>91578977</v>
      </c>
      <c r="N338" s="35">
        <v>92872036.920000002</v>
      </c>
      <c r="O338" s="35">
        <v>89450567</v>
      </c>
      <c r="P338" s="35">
        <v>118460565</v>
      </c>
      <c r="Q338" s="35">
        <v>88757376</v>
      </c>
      <c r="R338" s="35">
        <v>84570654.180000007</v>
      </c>
      <c r="S338" s="35">
        <v>92446693.099999994</v>
      </c>
      <c r="T338" s="35">
        <v>83451853.200000003</v>
      </c>
      <c r="U338" s="35">
        <v>126708953.2</v>
      </c>
      <c r="V338" s="35">
        <v>120268407.2</v>
      </c>
    </row>
    <row r="339" spans="2:22" ht="13.2" thickBot="1" x14ac:dyDescent="0.25">
      <c r="B339" s="34" t="s">
        <v>77</v>
      </c>
      <c r="C339" s="35">
        <v>59396734.963231832</v>
      </c>
      <c r="D339" s="35">
        <v>53741813.239999995</v>
      </c>
      <c r="E339" s="35">
        <v>59012900.180082999</v>
      </c>
      <c r="F339" s="35">
        <v>124542482.89723608</v>
      </c>
      <c r="G339" s="35">
        <v>107494981.58356084</v>
      </c>
      <c r="H339" s="35">
        <v>136475236.87</v>
      </c>
      <c r="I339" s="35">
        <v>111815222.52</v>
      </c>
      <c r="J339" s="35">
        <v>251875301.27000001</v>
      </c>
      <c r="K339" s="35">
        <v>149111377.56999999</v>
      </c>
      <c r="L339" s="35">
        <v>138188830</v>
      </c>
      <c r="M339" s="35">
        <v>194730390</v>
      </c>
      <c r="N339" s="35">
        <v>110489530.34999999</v>
      </c>
      <c r="O339" s="35">
        <v>120098734</v>
      </c>
      <c r="P339" s="35">
        <v>129504181</v>
      </c>
      <c r="Q339" s="35">
        <v>100254973.41</v>
      </c>
      <c r="R339" s="35">
        <v>103404266.23</v>
      </c>
      <c r="S339" s="35">
        <v>70771993.099999994</v>
      </c>
      <c r="T339" s="35">
        <v>177601677</v>
      </c>
      <c r="U339" s="35">
        <v>54955130.630000003</v>
      </c>
      <c r="V339" s="35">
        <v>58008629</v>
      </c>
    </row>
    <row r="340" spans="2:22" ht="13.2" thickBot="1" x14ac:dyDescent="0.25">
      <c r="B340" s="36" t="s">
        <v>19</v>
      </c>
      <c r="C340" s="28">
        <v>432540412.57834983</v>
      </c>
      <c r="D340" s="28">
        <v>478248146.08999997</v>
      </c>
      <c r="E340" s="28">
        <v>369454882.60551488</v>
      </c>
      <c r="F340" s="28">
        <v>613910792.93769014</v>
      </c>
      <c r="G340" s="28">
        <v>542911889.4203608</v>
      </c>
      <c r="H340" s="28">
        <v>456366111.92473054</v>
      </c>
      <c r="I340" s="28">
        <v>437283115.25636744</v>
      </c>
      <c r="J340" s="28">
        <v>746914575.33915567</v>
      </c>
      <c r="K340" s="28">
        <v>442435587.94607139</v>
      </c>
      <c r="L340" s="28">
        <f t="shared" ref="L340:Q340" si="50">SUM(L336:L339)</f>
        <v>503910614.5</v>
      </c>
      <c r="M340" s="28">
        <f t="shared" si="50"/>
        <v>702775016</v>
      </c>
      <c r="N340" s="28">
        <f t="shared" si="50"/>
        <v>592415673.26999998</v>
      </c>
      <c r="O340" s="28">
        <f t="shared" si="50"/>
        <v>513173475</v>
      </c>
      <c r="P340" s="28">
        <f t="shared" si="50"/>
        <v>632446960</v>
      </c>
      <c r="Q340" s="28">
        <f t="shared" si="50"/>
        <v>538953887.35000002</v>
      </c>
      <c r="R340" s="28">
        <f t="shared" ref="R340" si="51">SUM(R336:R339)</f>
        <v>531080814.41000003</v>
      </c>
      <c r="S340" s="28">
        <v>545523985.20000005</v>
      </c>
      <c r="T340" s="28">
        <f>SUM(T336:T339)</f>
        <v>618915715.20000005</v>
      </c>
      <c r="U340" s="28">
        <f>SUM(U336:U339)</f>
        <v>806159245.83000004</v>
      </c>
      <c r="V340" s="28">
        <f>SUM(V336:V339)</f>
        <v>716908040.20000005</v>
      </c>
    </row>
    <row r="341" spans="2:22" x14ac:dyDescent="0.2">
      <c r="M341" s="8" t="s">
        <v>216</v>
      </c>
    </row>
    <row r="344" spans="2:22" ht="13.2" thickBot="1" x14ac:dyDescent="0.25">
      <c r="B344" s="30" t="s">
        <v>50</v>
      </c>
    </row>
    <row r="345" spans="2:22" ht="13.2" thickBot="1" x14ac:dyDescent="0.25">
      <c r="B345" s="32"/>
      <c r="C345" s="33" t="s">
        <v>23</v>
      </c>
      <c r="D345" s="33" t="s">
        <v>24</v>
      </c>
      <c r="E345" s="33" t="s">
        <v>25</v>
      </c>
      <c r="F345" s="33" t="s">
        <v>26</v>
      </c>
      <c r="G345" s="33" t="s">
        <v>27</v>
      </c>
      <c r="H345" s="33" t="s">
        <v>28</v>
      </c>
      <c r="I345" s="33" t="s">
        <v>29</v>
      </c>
      <c r="J345" s="33" t="s">
        <v>30</v>
      </c>
      <c r="K345" s="37" t="s">
        <v>211</v>
      </c>
      <c r="L345" s="37" t="s">
        <v>212</v>
      </c>
      <c r="M345" s="37" t="s">
        <v>213</v>
      </c>
      <c r="N345" s="37" t="s">
        <v>217</v>
      </c>
      <c r="O345" s="37" t="s">
        <v>219</v>
      </c>
      <c r="P345" s="37" t="s">
        <v>220</v>
      </c>
      <c r="Q345" s="37" t="s">
        <v>221</v>
      </c>
      <c r="R345" s="37" t="s">
        <v>222</v>
      </c>
      <c r="S345" s="37" t="s">
        <v>223</v>
      </c>
      <c r="T345" s="37" t="s">
        <v>224</v>
      </c>
      <c r="U345" s="24" t="s">
        <v>228</v>
      </c>
      <c r="V345" s="24" t="s">
        <v>229</v>
      </c>
    </row>
    <row r="346" spans="2:22" ht="12.6" x14ac:dyDescent="0.2">
      <c r="B346" s="34" t="s">
        <v>74</v>
      </c>
      <c r="C346" s="35">
        <v>244</v>
      </c>
      <c r="D346" s="35">
        <v>275</v>
      </c>
      <c r="E346" s="35">
        <v>256</v>
      </c>
      <c r="F346" s="35">
        <v>230</v>
      </c>
      <c r="G346" s="35">
        <v>547</v>
      </c>
      <c r="H346" s="35">
        <v>304</v>
      </c>
      <c r="I346" s="35">
        <v>286</v>
      </c>
      <c r="J346" s="35">
        <v>696</v>
      </c>
      <c r="K346" s="35">
        <v>127</v>
      </c>
      <c r="L346" s="35">
        <v>264</v>
      </c>
      <c r="M346" s="35">
        <v>259</v>
      </c>
      <c r="N346" s="35">
        <v>384</v>
      </c>
      <c r="O346" s="35">
        <v>275</v>
      </c>
      <c r="P346" s="35">
        <v>353</v>
      </c>
      <c r="Q346" s="35">
        <v>248</v>
      </c>
      <c r="R346" s="35">
        <v>299</v>
      </c>
      <c r="S346" s="35">
        <v>264</v>
      </c>
      <c r="T346" s="35">
        <v>371</v>
      </c>
      <c r="U346" s="35">
        <v>257</v>
      </c>
      <c r="V346" s="35">
        <v>386</v>
      </c>
    </row>
    <row r="347" spans="2:22" ht="12.6" x14ac:dyDescent="0.2">
      <c r="B347" s="34" t="s">
        <v>75</v>
      </c>
      <c r="C347" s="35">
        <v>2117</v>
      </c>
      <c r="D347" s="35">
        <v>2089</v>
      </c>
      <c r="E347" s="35">
        <v>1815</v>
      </c>
      <c r="F347" s="35">
        <v>2229</v>
      </c>
      <c r="G347" s="35">
        <v>6327</v>
      </c>
      <c r="H347" s="35">
        <v>4161.2</v>
      </c>
      <c r="I347" s="35">
        <v>3629</v>
      </c>
      <c r="J347" s="35">
        <v>4709</v>
      </c>
      <c r="K347" s="35">
        <v>6063</v>
      </c>
      <c r="L347" s="35">
        <v>7020</v>
      </c>
      <c r="M347" s="35">
        <v>6619</v>
      </c>
      <c r="N347" s="35">
        <v>6935</v>
      </c>
      <c r="O347" s="35">
        <v>6252</v>
      </c>
      <c r="P347" s="35">
        <v>8774</v>
      </c>
      <c r="Q347" s="35">
        <v>9419</v>
      </c>
      <c r="R347" s="35">
        <v>8248</v>
      </c>
      <c r="S347" s="35">
        <v>7299</v>
      </c>
      <c r="T347" s="35">
        <v>4838</v>
      </c>
      <c r="U347" s="35">
        <v>7879</v>
      </c>
      <c r="V347" s="35">
        <v>8003</v>
      </c>
    </row>
    <row r="348" spans="2:22" ht="12.6" x14ac:dyDescent="0.2">
      <c r="B348" s="34" t="s">
        <v>76</v>
      </c>
      <c r="C348" s="35">
        <v>15833</v>
      </c>
      <c r="D348" s="35">
        <v>13663</v>
      </c>
      <c r="E348" s="35">
        <v>14917</v>
      </c>
      <c r="F348" s="35">
        <v>15346</v>
      </c>
      <c r="G348" s="35">
        <v>19274</v>
      </c>
      <c r="H348" s="35">
        <v>27787.8</v>
      </c>
      <c r="I348" s="35">
        <v>26513</v>
      </c>
      <c r="J348" s="35">
        <v>37182</v>
      </c>
      <c r="K348" s="35">
        <v>17558</v>
      </c>
      <c r="L348" s="35">
        <v>24041</v>
      </c>
      <c r="M348" s="35">
        <v>33764</v>
      </c>
      <c r="N348" s="35">
        <v>32814</v>
      </c>
      <c r="O348" s="35">
        <v>33883</v>
      </c>
      <c r="P348" s="35">
        <v>35612</v>
      </c>
      <c r="Q348" s="35">
        <v>37246</v>
      </c>
      <c r="R348" s="35">
        <v>34997</v>
      </c>
      <c r="S348" s="35">
        <v>37240</v>
      </c>
      <c r="T348" s="35">
        <v>36224</v>
      </c>
      <c r="U348" s="35">
        <v>41480</v>
      </c>
      <c r="V348" s="35">
        <v>43478</v>
      </c>
    </row>
    <row r="349" spans="2:22" ht="13.2" thickBot="1" x14ac:dyDescent="0.25">
      <c r="B349" s="34" t="s">
        <v>77</v>
      </c>
      <c r="C349" s="35">
        <v>150</v>
      </c>
      <c r="D349" s="35">
        <v>268</v>
      </c>
      <c r="E349" s="35">
        <v>226</v>
      </c>
      <c r="F349" s="35">
        <v>293</v>
      </c>
      <c r="G349" s="35">
        <v>215</v>
      </c>
      <c r="H349" s="35">
        <v>277</v>
      </c>
      <c r="I349" s="35">
        <v>260</v>
      </c>
      <c r="J349" s="35">
        <v>148</v>
      </c>
      <c r="K349" s="35">
        <v>152</v>
      </c>
      <c r="L349" s="35">
        <v>166</v>
      </c>
      <c r="M349" s="35">
        <v>536</v>
      </c>
      <c r="N349" s="35">
        <v>177</v>
      </c>
      <c r="O349" s="35">
        <v>162</v>
      </c>
      <c r="P349" s="35">
        <v>142</v>
      </c>
      <c r="Q349" s="35">
        <v>130</v>
      </c>
      <c r="R349" s="35">
        <v>163</v>
      </c>
      <c r="S349" s="35">
        <v>115</v>
      </c>
      <c r="T349" s="35">
        <v>125</v>
      </c>
      <c r="U349" s="35">
        <v>93</v>
      </c>
      <c r="V349" s="35">
        <v>92</v>
      </c>
    </row>
    <row r="350" spans="2:22" ht="13.2" thickBot="1" x14ac:dyDescent="0.25">
      <c r="B350" s="36" t="s">
        <v>19</v>
      </c>
      <c r="C350" s="28">
        <v>18344</v>
      </c>
      <c r="D350" s="28">
        <v>16295</v>
      </c>
      <c r="E350" s="28">
        <v>17214</v>
      </c>
      <c r="F350" s="28">
        <v>18098</v>
      </c>
      <c r="G350" s="28">
        <v>26363</v>
      </c>
      <c r="H350" s="28">
        <v>32530</v>
      </c>
      <c r="I350" s="28">
        <v>30688</v>
      </c>
      <c r="J350" s="28">
        <v>42735</v>
      </c>
      <c r="K350" s="28">
        <v>23900</v>
      </c>
      <c r="L350" s="28">
        <f t="shared" ref="L350:Q350" si="52">SUM(L346:L349)</f>
        <v>31491</v>
      </c>
      <c r="M350" s="28">
        <f t="shared" si="52"/>
        <v>41178</v>
      </c>
      <c r="N350" s="28">
        <f t="shared" si="52"/>
        <v>40310</v>
      </c>
      <c r="O350" s="28">
        <f t="shared" si="52"/>
        <v>40572</v>
      </c>
      <c r="P350" s="28">
        <f t="shared" si="52"/>
        <v>44881</v>
      </c>
      <c r="Q350" s="28">
        <f t="shared" si="52"/>
        <v>47043</v>
      </c>
      <c r="R350" s="28">
        <f t="shared" ref="R350" si="53">SUM(R346:R349)</f>
        <v>43707</v>
      </c>
      <c r="S350" s="28">
        <v>44918</v>
      </c>
      <c r="T350" s="28">
        <f>SUM(T346:T349)</f>
        <v>41558</v>
      </c>
      <c r="U350" s="28">
        <f>SUM(U346:U349)</f>
        <v>49709</v>
      </c>
      <c r="V350" s="28">
        <f>SUM(V346:V349)</f>
        <v>51959</v>
      </c>
    </row>
    <row r="354" spans="2:22" ht="12.6" x14ac:dyDescent="0.2">
      <c r="B354" s="30" t="s">
        <v>7</v>
      </c>
    </row>
    <row r="356" spans="2:22" ht="13.2" thickBot="1" x14ac:dyDescent="0.25">
      <c r="B356" s="30" t="s">
        <v>205</v>
      </c>
    </row>
    <row r="357" spans="2:22" ht="13.2" thickBot="1" x14ac:dyDescent="0.25">
      <c r="B357" s="32"/>
      <c r="C357" s="33" t="s">
        <v>23</v>
      </c>
      <c r="D357" s="33" t="s">
        <v>24</v>
      </c>
      <c r="E357" s="33" t="s">
        <v>25</v>
      </c>
      <c r="F357" s="33" t="s">
        <v>26</v>
      </c>
      <c r="G357" s="33" t="s">
        <v>27</v>
      </c>
      <c r="H357" s="33" t="s">
        <v>28</v>
      </c>
      <c r="I357" s="33" t="s">
        <v>29</v>
      </c>
      <c r="J357" s="33" t="s">
        <v>30</v>
      </c>
      <c r="K357" s="37" t="s">
        <v>211</v>
      </c>
      <c r="L357" s="37" t="s">
        <v>212</v>
      </c>
      <c r="M357" s="37" t="s">
        <v>213</v>
      </c>
      <c r="N357" s="37" t="s">
        <v>217</v>
      </c>
      <c r="O357" s="37" t="s">
        <v>219</v>
      </c>
      <c r="P357" s="37" t="s">
        <v>220</v>
      </c>
      <c r="Q357" s="37" t="s">
        <v>221</v>
      </c>
      <c r="R357" s="37" t="s">
        <v>222</v>
      </c>
      <c r="S357" s="37" t="s">
        <v>223</v>
      </c>
      <c r="T357" s="37" t="s">
        <v>224</v>
      </c>
      <c r="U357" s="24" t="s">
        <v>228</v>
      </c>
      <c r="V357" s="24" t="s">
        <v>229</v>
      </c>
    </row>
    <row r="358" spans="2:22" ht="12.6" x14ac:dyDescent="0.2">
      <c r="B358" s="34" t="s">
        <v>142</v>
      </c>
      <c r="C358" s="35">
        <v>15647756.720000001</v>
      </c>
      <c r="D358" s="35">
        <v>687370.95</v>
      </c>
      <c r="E358" s="35">
        <v>1858139.32</v>
      </c>
      <c r="F358" s="35">
        <v>100886.71</v>
      </c>
      <c r="G358" s="35">
        <v>121938.607</v>
      </c>
      <c r="H358" s="35">
        <v>61573.71</v>
      </c>
      <c r="I358" s="35">
        <v>3752325.35</v>
      </c>
      <c r="J358" s="35">
        <v>5162428.4052313082</v>
      </c>
      <c r="K358" s="35">
        <v>29421.853080765999</v>
      </c>
      <c r="L358" s="35">
        <v>67082.2</v>
      </c>
      <c r="M358" s="35">
        <v>13990</v>
      </c>
      <c r="N358" s="35">
        <v>1309690</v>
      </c>
      <c r="O358" s="35">
        <v>272000</v>
      </c>
      <c r="P358" s="35">
        <v>244400</v>
      </c>
      <c r="Q358" s="35">
        <v>148500</v>
      </c>
      <c r="R358" s="35">
        <v>882700</v>
      </c>
      <c r="S358" s="35">
        <v>368700</v>
      </c>
      <c r="T358" s="35">
        <v>113300</v>
      </c>
      <c r="U358" s="35">
        <v>286670</v>
      </c>
      <c r="V358" s="35">
        <v>3413260</v>
      </c>
    </row>
    <row r="359" spans="2:22" ht="12.6" x14ac:dyDescent="0.2">
      <c r="B359" s="34" t="s">
        <v>143</v>
      </c>
      <c r="C359" s="35">
        <v>2136200</v>
      </c>
      <c r="D359" s="35">
        <v>9063097.4125000015</v>
      </c>
      <c r="E359" s="35">
        <v>4661888</v>
      </c>
      <c r="F359" s="35">
        <v>4270158.09</v>
      </c>
      <c r="G359" s="35">
        <v>2931645.2489999998</v>
      </c>
      <c r="H359" s="35">
        <v>2641207.7599999998</v>
      </c>
      <c r="I359" s="35">
        <v>2552600</v>
      </c>
      <c r="J359" s="35">
        <v>2693348.3050191766</v>
      </c>
      <c r="K359" s="35">
        <v>4491602.34792828</v>
      </c>
      <c r="L359" s="35">
        <v>4383992</v>
      </c>
      <c r="M359" s="35">
        <v>6959431</v>
      </c>
      <c r="N359" s="35">
        <v>5214563</v>
      </c>
      <c r="O359" s="35">
        <v>3614099</v>
      </c>
      <c r="P359" s="35">
        <v>4702542</v>
      </c>
      <c r="Q359" s="35">
        <v>6316746</v>
      </c>
      <c r="R359" s="35">
        <v>6636070</v>
      </c>
      <c r="S359" s="35">
        <v>6241076</v>
      </c>
      <c r="T359" s="35">
        <v>8524300</v>
      </c>
      <c r="U359" s="35">
        <v>9662700</v>
      </c>
      <c r="V359" s="35">
        <v>7345984</v>
      </c>
    </row>
    <row r="360" spans="2:22" ht="25.2" x14ac:dyDescent="0.2">
      <c r="B360" s="34" t="s">
        <v>144</v>
      </c>
      <c r="C360" s="35">
        <v>7069817.8500000006</v>
      </c>
      <c r="D360" s="35">
        <v>6843901.7019999996</v>
      </c>
      <c r="E360" s="35">
        <v>3618048.89</v>
      </c>
      <c r="F360" s="35">
        <v>5547197.2899999991</v>
      </c>
      <c r="G360" s="35">
        <v>2412220.8739999998</v>
      </c>
      <c r="H360" s="35">
        <v>3539359.35</v>
      </c>
      <c r="I360" s="35">
        <v>811700</v>
      </c>
      <c r="J360" s="35">
        <v>6282524.2432626225</v>
      </c>
      <c r="K360" s="35">
        <v>17652237.915959612</v>
      </c>
      <c r="L360" s="35">
        <v>4902830</v>
      </c>
      <c r="M360" s="35">
        <v>6245942</v>
      </c>
      <c r="N360" s="35">
        <v>6496890</v>
      </c>
      <c r="O360" s="35">
        <v>3977950</v>
      </c>
      <c r="P360" s="35">
        <v>2224230</v>
      </c>
      <c r="Q360" s="35">
        <v>10614340</v>
      </c>
      <c r="R360" s="35">
        <v>1927966</v>
      </c>
      <c r="S360" s="35">
        <v>3596546</v>
      </c>
      <c r="T360" s="35">
        <v>7008990</v>
      </c>
      <c r="U360" s="35">
        <v>5559290</v>
      </c>
      <c r="V360" s="35">
        <v>5782250</v>
      </c>
    </row>
    <row r="361" spans="2:22" ht="25.8" thickBot="1" x14ac:dyDescent="0.25">
      <c r="B361" s="34" t="s">
        <v>145</v>
      </c>
      <c r="C361" s="35">
        <v>9291733.4399999995</v>
      </c>
      <c r="D361" s="35">
        <v>962245.28</v>
      </c>
      <c r="E361" s="35">
        <v>8540872.7599999998</v>
      </c>
      <c r="F361" s="35">
        <v>8200598.1799999997</v>
      </c>
      <c r="G361" s="35">
        <v>2038708.42</v>
      </c>
      <c r="H361" s="35">
        <v>2425830.7000000002</v>
      </c>
      <c r="I361" s="35">
        <v>9753226.75</v>
      </c>
      <c r="J361" s="35">
        <v>50000</v>
      </c>
      <c r="K361" s="35">
        <v>0</v>
      </c>
      <c r="L361" s="35">
        <v>1595600</v>
      </c>
      <c r="M361" s="35">
        <v>0</v>
      </c>
      <c r="N361" s="35">
        <v>10296402.27</v>
      </c>
      <c r="O361" s="35">
        <v>1500000</v>
      </c>
      <c r="P361" s="35">
        <v>200000</v>
      </c>
      <c r="Q361" s="35">
        <v>0</v>
      </c>
      <c r="R361" s="35">
        <v>2002840</v>
      </c>
      <c r="S361" s="35">
        <v>18748600</v>
      </c>
      <c r="T361" s="35">
        <v>3995650</v>
      </c>
      <c r="U361" s="35">
        <v>19607920</v>
      </c>
      <c r="V361" s="35">
        <v>1024710.52</v>
      </c>
    </row>
    <row r="362" spans="2:22" ht="13.2" thickBot="1" x14ac:dyDescent="0.25">
      <c r="B362" s="36" t="s">
        <v>198</v>
      </c>
      <c r="C362" s="28">
        <v>34145508.009999998</v>
      </c>
      <c r="D362" s="28">
        <v>17556615.344500002</v>
      </c>
      <c r="E362" s="28">
        <v>18678948.969999999</v>
      </c>
      <c r="F362" s="28">
        <v>18118840.27</v>
      </c>
      <c r="G362" s="28">
        <v>7504513.1499999994</v>
      </c>
      <c r="H362" s="28">
        <v>8667971.5199999996</v>
      </c>
      <c r="I362" s="28">
        <v>16869852.100000001</v>
      </c>
      <c r="J362" s="28">
        <v>14188300.953513108</v>
      </c>
      <c r="K362" s="28">
        <v>22173262.116968658</v>
      </c>
      <c r="L362" s="28">
        <f t="shared" ref="L362:Q362" si="54">SUM(L358:L361)</f>
        <v>10949504.199999999</v>
      </c>
      <c r="M362" s="28">
        <f t="shared" si="54"/>
        <v>13219363</v>
      </c>
      <c r="N362" s="28">
        <f t="shared" si="54"/>
        <v>23317545.27</v>
      </c>
      <c r="O362" s="28">
        <f t="shared" si="54"/>
        <v>9364049</v>
      </c>
      <c r="P362" s="28">
        <f t="shared" si="54"/>
        <v>7371172</v>
      </c>
      <c r="Q362" s="28">
        <f t="shared" si="54"/>
        <v>17079586</v>
      </c>
      <c r="R362" s="28">
        <f t="shared" ref="R362:S362" si="55">SUM(R358:R361)</f>
        <v>11449576</v>
      </c>
      <c r="S362" s="28">
        <f t="shared" si="55"/>
        <v>28954922</v>
      </c>
      <c r="T362" s="28">
        <f t="shared" ref="T362:V362" si="56">SUM(T358:T361)</f>
        <v>19642240</v>
      </c>
      <c r="U362" s="28">
        <f t="shared" si="56"/>
        <v>35116580</v>
      </c>
      <c r="V362" s="28">
        <f t="shared" si="56"/>
        <v>17566204.52</v>
      </c>
    </row>
    <row r="366" spans="2:22" ht="13.2" thickBot="1" x14ac:dyDescent="0.25">
      <c r="B366" s="30" t="s">
        <v>58</v>
      </c>
    </row>
    <row r="367" spans="2:22" ht="13.2" thickBot="1" x14ac:dyDescent="0.25">
      <c r="B367" s="32"/>
      <c r="C367" s="33" t="s">
        <v>23</v>
      </c>
      <c r="D367" s="33" t="s">
        <v>24</v>
      </c>
      <c r="E367" s="33" t="s">
        <v>25</v>
      </c>
      <c r="F367" s="33" t="s">
        <v>26</v>
      </c>
      <c r="G367" s="33" t="s">
        <v>27</v>
      </c>
      <c r="H367" s="33" t="s">
        <v>28</v>
      </c>
      <c r="I367" s="33" t="s">
        <v>29</v>
      </c>
      <c r="J367" s="33" t="s">
        <v>30</v>
      </c>
      <c r="K367" s="37" t="s">
        <v>211</v>
      </c>
      <c r="L367" s="37" t="s">
        <v>212</v>
      </c>
      <c r="M367" s="37" t="s">
        <v>213</v>
      </c>
      <c r="N367" s="37" t="s">
        <v>217</v>
      </c>
      <c r="O367" s="37" t="s">
        <v>219</v>
      </c>
      <c r="P367" s="37" t="s">
        <v>220</v>
      </c>
      <c r="Q367" s="37" t="s">
        <v>221</v>
      </c>
      <c r="R367" s="37" t="s">
        <v>222</v>
      </c>
      <c r="S367" s="37" t="s">
        <v>223</v>
      </c>
      <c r="T367" s="37" t="s">
        <v>224</v>
      </c>
      <c r="U367" s="24" t="s">
        <v>228</v>
      </c>
      <c r="V367" s="24" t="s">
        <v>229</v>
      </c>
    </row>
    <row r="368" spans="2:22" ht="12.6" x14ac:dyDescent="0.2">
      <c r="B368" s="34" t="s">
        <v>142</v>
      </c>
      <c r="C368" s="35">
        <v>15</v>
      </c>
      <c r="D368" s="35">
        <v>15</v>
      </c>
      <c r="E368" s="35">
        <v>22</v>
      </c>
      <c r="F368" s="35">
        <v>44.3</v>
      </c>
      <c r="G368" s="35">
        <v>27.6</v>
      </c>
      <c r="H368" s="35">
        <v>6</v>
      </c>
      <c r="I368" s="35">
        <v>20</v>
      </c>
      <c r="J368" s="35">
        <v>5</v>
      </c>
      <c r="K368" s="35">
        <v>15</v>
      </c>
      <c r="L368" s="35">
        <v>7</v>
      </c>
      <c r="M368" s="35">
        <v>2</v>
      </c>
      <c r="N368" s="35">
        <v>368</v>
      </c>
      <c r="O368" s="35">
        <v>103</v>
      </c>
      <c r="P368" s="35">
        <v>56</v>
      </c>
      <c r="Q368" s="35">
        <v>37</v>
      </c>
      <c r="R368" s="35">
        <v>250</v>
      </c>
      <c r="S368" s="35">
        <v>38</v>
      </c>
      <c r="T368" s="35">
        <v>22</v>
      </c>
      <c r="U368" s="35">
        <v>77</v>
      </c>
      <c r="V368" s="35">
        <v>745</v>
      </c>
    </row>
    <row r="369" spans="2:22" ht="12.6" x14ac:dyDescent="0.2">
      <c r="B369" s="34" t="s">
        <v>143</v>
      </c>
      <c r="C369" s="35">
        <v>645</v>
      </c>
      <c r="D369" s="35">
        <v>450</v>
      </c>
      <c r="E369" s="35">
        <v>568</v>
      </c>
      <c r="F369" s="35">
        <v>737.1</v>
      </c>
      <c r="G369" s="35">
        <v>418.2</v>
      </c>
      <c r="H369" s="35">
        <v>231</v>
      </c>
      <c r="I369" s="35">
        <v>181</v>
      </c>
      <c r="J369" s="35">
        <v>206</v>
      </c>
      <c r="K369" s="35">
        <v>243</v>
      </c>
      <c r="L369" s="35">
        <v>237</v>
      </c>
      <c r="M369" s="35">
        <v>225</v>
      </c>
      <c r="N369" s="35">
        <v>236</v>
      </c>
      <c r="O369" s="35">
        <v>218</v>
      </c>
      <c r="P369" s="35">
        <v>219</v>
      </c>
      <c r="Q369" s="35">
        <v>253</v>
      </c>
      <c r="R369" s="35">
        <v>316</v>
      </c>
      <c r="S369" s="35">
        <v>280</v>
      </c>
      <c r="T369" s="35">
        <v>206</v>
      </c>
      <c r="U369" s="35">
        <v>387</v>
      </c>
      <c r="V369" s="35">
        <v>406</v>
      </c>
    </row>
    <row r="370" spans="2:22" ht="25.2" x14ac:dyDescent="0.2">
      <c r="B370" s="34" t="s">
        <v>144</v>
      </c>
      <c r="C370" s="35">
        <v>101</v>
      </c>
      <c r="D370" s="35">
        <v>117</v>
      </c>
      <c r="E370" s="35">
        <v>170</v>
      </c>
      <c r="F370" s="35">
        <v>225.6</v>
      </c>
      <c r="G370" s="35">
        <v>135.19999999999999</v>
      </c>
      <c r="H370" s="35">
        <v>70</v>
      </c>
      <c r="I370" s="35">
        <v>43</v>
      </c>
      <c r="J370" s="35">
        <v>56</v>
      </c>
      <c r="K370" s="35">
        <v>99</v>
      </c>
      <c r="L370" s="35">
        <v>101</v>
      </c>
      <c r="M370" s="35">
        <v>88</v>
      </c>
      <c r="N370" s="35">
        <v>81</v>
      </c>
      <c r="O370" s="35">
        <v>93</v>
      </c>
      <c r="P370" s="35">
        <v>92</v>
      </c>
      <c r="Q370" s="35">
        <v>104</v>
      </c>
      <c r="R370" s="35">
        <v>48</v>
      </c>
      <c r="S370" s="35">
        <v>86</v>
      </c>
      <c r="T370" s="35">
        <v>68</v>
      </c>
      <c r="U370" s="35">
        <v>75</v>
      </c>
      <c r="V370" s="35">
        <v>65</v>
      </c>
    </row>
    <row r="371" spans="2:22" ht="25.8" thickBot="1" x14ac:dyDescent="0.25">
      <c r="B371" s="34" t="s">
        <v>145</v>
      </c>
      <c r="C371" s="35">
        <v>9</v>
      </c>
      <c r="D371" s="35">
        <v>5</v>
      </c>
      <c r="E371" s="35">
        <v>13</v>
      </c>
      <c r="F371" s="35">
        <v>19</v>
      </c>
      <c r="G371" s="35">
        <v>6</v>
      </c>
      <c r="H371" s="35">
        <v>6</v>
      </c>
      <c r="I371" s="35">
        <v>5</v>
      </c>
      <c r="J371" s="35">
        <v>1</v>
      </c>
      <c r="K371" s="35">
        <v>0</v>
      </c>
      <c r="L371" s="35">
        <v>1</v>
      </c>
      <c r="M371" s="35">
        <v>0</v>
      </c>
      <c r="N371" s="35">
        <v>5</v>
      </c>
      <c r="O371" s="35">
        <v>1</v>
      </c>
      <c r="P371" s="35">
        <v>1</v>
      </c>
      <c r="Q371" s="35">
        <v>0</v>
      </c>
      <c r="R371" s="35">
        <v>33</v>
      </c>
      <c r="S371" s="35">
        <v>36</v>
      </c>
      <c r="T371" s="35">
        <v>20</v>
      </c>
      <c r="U371" s="35">
        <v>56</v>
      </c>
      <c r="V371" s="35">
        <v>17</v>
      </c>
    </row>
    <row r="372" spans="2:22" ht="13.2" thickBot="1" x14ac:dyDescent="0.25">
      <c r="B372" s="36" t="s">
        <v>114</v>
      </c>
      <c r="C372" s="28">
        <v>770</v>
      </c>
      <c r="D372" s="28">
        <v>587</v>
      </c>
      <c r="E372" s="28">
        <v>773</v>
      </c>
      <c r="F372" s="28">
        <v>1026</v>
      </c>
      <c r="G372" s="28">
        <v>587</v>
      </c>
      <c r="H372" s="28">
        <v>313</v>
      </c>
      <c r="I372" s="28">
        <v>249</v>
      </c>
      <c r="J372" s="28">
        <v>268</v>
      </c>
      <c r="K372" s="28">
        <v>357</v>
      </c>
      <c r="L372" s="28">
        <f t="shared" ref="L372:Q372" si="57">SUM(L368:L371)</f>
        <v>346</v>
      </c>
      <c r="M372" s="28">
        <f t="shared" si="57"/>
        <v>315</v>
      </c>
      <c r="N372" s="28">
        <f t="shared" si="57"/>
        <v>690</v>
      </c>
      <c r="O372" s="28">
        <f t="shared" si="57"/>
        <v>415</v>
      </c>
      <c r="P372" s="28">
        <f t="shared" si="57"/>
        <v>368</v>
      </c>
      <c r="Q372" s="28">
        <f t="shared" si="57"/>
        <v>394</v>
      </c>
      <c r="R372" s="28">
        <f t="shared" ref="R372:S372" si="58">SUM(R368:R371)</f>
        <v>647</v>
      </c>
      <c r="S372" s="28">
        <f t="shared" si="58"/>
        <v>440</v>
      </c>
      <c r="T372" s="28">
        <f t="shared" ref="T372:V372" si="59">SUM(T368:T371)</f>
        <v>316</v>
      </c>
      <c r="U372" s="28">
        <f t="shared" si="59"/>
        <v>595</v>
      </c>
      <c r="V372" s="28">
        <f t="shared" si="59"/>
        <v>1233</v>
      </c>
    </row>
    <row r="374" spans="2:22" x14ac:dyDescent="0.2">
      <c r="B374" s="46"/>
    </row>
    <row r="376" spans="2:22" ht="13.2" thickBot="1" x14ac:dyDescent="0.25">
      <c r="B376" s="30" t="s">
        <v>200</v>
      </c>
    </row>
    <row r="377" spans="2:22" ht="13.2" thickBot="1" x14ac:dyDescent="0.25">
      <c r="B377" s="32"/>
      <c r="C377" s="33"/>
      <c r="D377" s="33"/>
      <c r="E377" s="33"/>
      <c r="F377" s="33"/>
      <c r="G377" s="33"/>
      <c r="H377" s="33" t="s">
        <v>28</v>
      </c>
      <c r="I377" s="33" t="s">
        <v>29</v>
      </c>
      <c r="J377" s="33" t="s">
        <v>30</v>
      </c>
      <c r="K377" s="37" t="s">
        <v>211</v>
      </c>
      <c r="L377" s="37" t="s">
        <v>212</v>
      </c>
      <c r="M377" s="37" t="s">
        <v>213</v>
      </c>
      <c r="N377" s="37" t="s">
        <v>217</v>
      </c>
      <c r="O377" s="37" t="s">
        <v>219</v>
      </c>
      <c r="P377" s="37" t="s">
        <v>220</v>
      </c>
      <c r="Q377" s="37" t="s">
        <v>221</v>
      </c>
      <c r="R377" s="37" t="s">
        <v>222</v>
      </c>
      <c r="S377" s="37" t="s">
        <v>223</v>
      </c>
      <c r="T377" s="37" t="s">
        <v>224</v>
      </c>
      <c r="U377" s="24" t="s">
        <v>228</v>
      </c>
      <c r="V377" s="24" t="s">
        <v>229</v>
      </c>
    </row>
    <row r="378" spans="2:22" ht="12.6" x14ac:dyDescent="0.2">
      <c r="B378" s="34" t="s">
        <v>74</v>
      </c>
      <c r="C378" s="35">
        <v>6475134.4399999995</v>
      </c>
      <c r="D378" s="35">
        <v>6228875.0720000006</v>
      </c>
      <c r="E378" s="35">
        <v>10970927.939999999</v>
      </c>
      <c r="F378" s="35">
        <v>11832223.27</v>
      </c>
      <c r="G378" s="35">
        <v>3937269.01</v>
      </c>
      <c r="H378" s="35">
        <v>4786745.37</v>
      </c>
      <c r="I378" s="35">
        <v>13404422.1</v>
      </c>
      <c r="J378" s="35">
        <v>11165920.870000001</v>
      </c>
      <c r="K378" s="35">
        <v>5303824.28</v>
      </c>
      <c r="L378" s="35">
        <v>6322620</v>
      </c>
      <c r="M378" s="35">
        <v>8252410</v>
      </c>
      <c r="N378" s="35">
        <v>17132000</v>
      </c>
      <c r="O378" s="35">
        <v>3121330</v>
      </c>
      <c r="P378" s="35">
        <v>1427900</v>
      </c>
      <c r="Q378" s="35">
        <v>11030280</v>
      </c>
      <c r="R378" s="35">
        <v>2345000</v>
      </c>
      <c r="S378" s="35">
        <v>14105000</v>
      </c>
      <c r="T378" s="35">
        <v>7377250</v>
      </c>
      <c r="U378" s="35">
        <v>14352000</v>
      </c>
      <c r="V378" s="35">
        <v>0</v>
      </c>
    </row>
    <row r="379" spans="2:22" ht="12.6" x14ac:dyDescent="0.2">
      <c r="B379" s="34" t="s">
        <v>75</v>
      </c>
      <c r="C379" s="35">
        <v>25548984.57</v>
      </c>
      <c r="D379" s="35">
        <v>8767486.3424999993</v>
      </c>
      <c r="E379" s="35">
        <v>3727700</v>
      </c>
      <c r="F379" s="35">
        <v>3971561</v>
      </c>
      <c r="G379" s="35">
        <v>2371858.0699999998</v>
      </c>
      <c r="H379" s="35">
        <v>2684600</v>
      </c>
      <c r="I379" s="35">
        <v>3310430</v>
      </c>
      <c r="J379" s="35">
        <v>2603800</v>
      </c>
      <c r="K379" s="35">
        <v>16129578.279999999</v>
      </c>
      <c r="L379" s="35">
        <v>3736000</v>
      </c>
      <c r="M379" s="35">
        <v>4317125</v>
      </c>
      <c r="N379" s="35">
        <v>3997453</v>
      </c>
      <c r="O379" s="35">
        <v>4425719</v>
      </c>
      <c r="P379" s="35">
        <v>5173772</v>
      </c>
      <c r="Q379" s="35">
        <v>5810796</v>
      </c>
      <c r="R379" s="35">
        <v>8091880</v>
      </c>
      <c r="S379" s="35">
        <v>13822216</v>
      </c>
      <c r="T379" s="35">
        <v>11111687</v>
      </c>
      <c r="U379" s="35">
        <v>20477870</v>
      </c>
      <c r="V379" s="35">
        <v>12207650</v>
      </c>
    </row>
    <row r="380" spans="2:22" ht="12.6" x14ac:dyDescent="0.2">
      <c r="B380" s="34" t="s">
        <v>76</v>
      </c>
      <c r="C380" s="35">
        <v>1657686</v>
      </c>
      <c r="D380" s="35">
        <v>2410254.0099999998</v>
      </c>
      <c r="E380" s="35">
        <v>3980321.03</v>
      </c>
      <c r="F380" s="35">
        <v>1087000</v>
      </c>
      <c r="G380" s="35">
        <v>1100386.07</v>
      </c>
      <c r="H380" s="35">
        <v>661626.15</v>
      </c>
      <c r="I380" s="35">
        <v>0</v>
      </c>
      <c r="J380" s="35">
        <v>107480.08351310799</v>
      </c>
      <c r="K380" s="35">
        <v>689859.55696865998</v>
      </c>
      <c r="L380" s="35">
        <v>660884</v>
      </c>
      <c r="M380" s="35">
        <v>149828</v>
      </c>
      <c r="N380" s="35">
        <v>1896092.27</v>
      </c>
      <c r="O380" s="35">
        <v>272000</v>
      </c>
      <c r="P380" s="35">
        <v>159500</v>
      </c>
      <c r="Q380" s="35">
        <v>148500</v>
      </c>
      <c r="R380" s="35">
        <v>882700</v>
      </c>
      <c r="S380" s="35">
        <v>368700</v>
      </c>
      <c r="T380" s="35">
        <v>113300</v>
      </c>
      <c r="U380" s="35">
        <v>286670</v>
      </c>
      <c r="V380" s="35">
        <v>3413900.52</v>
      </c>
    </row>
    <row r="381" spans="2:22" ht="13.2" thickBot="1" x14ac:dyDescent="0.25">
      <c r="B381" s="34" t="s">
        <v>77</v>
      </c>
      <c r="C381" s="35">
        <v>463703</v>
      </c>
      <c r="D381" s="35">
        <v>150000</v>
      </c>
      <c r="E381" s="35">
        <v>0</v>
      </c>
      <c r="F381" s="35">
        <v>1228056</v>
      </c>
      <c r="G381" s="35">
        <v>95000</v>
      </c>
      <c r="H381" s="35">
        <v>535000</v>
      </c>
      <c r="I381" s="35">
        <v>155000</v>
      </c>
      <c r="J381" s="35">
        <v>311100</v>
      </c>
      <c r="K381" s="35">
        <v>50000</v>
      </c>
      <c r="L381" s="35">
        <v>230000</v>
      </c>
      <c r="M381" s="35">
        <v>500000</v>
      </c>
      <c r="N381" s="35">
        <v>292000</v>
      </c>
      <c r="O381" s="35">
        <v>1545000</v>
      </c>
      <c r="P381" s="35">
        <v>610000</v>
      </c>
      <c r="Q381" s="35">
        <v>90000</v>
      </c>
      <c r="R381" s="35">
        <v>130000</v>
      </c>
      <c r="S381" s="35">
        <v>659006</v>
      </c>
      <c r="T381" s="35">
        <v>1040000</v>
      </c>
      <c r="U381" s="35">
        <v>0</v>
      </c>
      <c r="V381" s="35">
        <v>1944650</v>
      </c>
    </row>
    <row r="382" spans="2:22" ht="13.2" thickBot="1" x14ac:dyDescent="0.25">
      <c r="B382" s="36" t="s">
        <v>19</v>
      </c>
      <c r="C382" s="28">
        <v>34145508.009999998</v>
      </c>
      <c r="D382" s="28">
        <v>17556615.4245</v>
      </c>
      <c r="E382" s="28">
        <v>18678948.969999999</v>
      </c>
      <c r="F382" s="28">
        <v>18118840.27</v>
      </c>
      <c r="G382" s="28">
        <v>7504513.1500000004</v>
      </c>
      <c r="H382" s="28">
        <v>8667971.5199999996</v>
      </c>
      <c r="I382" s="28">
        <v>16869852.100000001</v>
      </c>
      <c r="J382" s="28">
        <v>14188300.953513108</v>
      </c>
      <c r="K382" s="28">
        <v>22173262.116968658</v>
      </c>
      <c r="L382" s="28">
        <f t="shared" ref="L382:Q382" si="60">SUM(L378:L381)</f>
        <v>10949504</v>
      </c>
      <c r="M382" s="28">
        <f t="shared" si="60"/>
        <v>13219363</v>
      </c>
      <c r="N382" s="28">
        <f t="shared" si="60"/>
        <v>23317545.27</v>
      </c>
      <c r="O382" s="28">
        <f t="shared" si="60"/>
        <v>9364049</v>
      </c>
      <c r="P382" s="28">
        <f t="shared" si="60"/>
        <v>7371172</v>
      </c>
      <c r="Q382" s="28">
        <f t="shared" si="60"/>
        <v>17079576</v>
      </c>
      <c r="R382" s="28">
        <f t="shared" ref="R382" si="61">SUM(R378:R381)</f>
        <v>11449580</v>
      </c>
      <c r="S382" s="28">
        <v>28954922</v>
      </c>
      <c r="T382" s="28">
        <f>SUM(T378:T381)</f>
        <v>19642237</v>
      </c>
      <c r="U382" s="28">
        <f>SUM(U378:U381)</f>
        <v>35116540</v>
      </c>
      <c r="V382" s="28">
        <f>SUM(V378:V381)</f>
        <v>17566200.52</v>
      </c>
    </row>
    <row r="386" spans="2:22" ht="13.2" thickBot="1" x14ac:dyDescent="0.25">
      <c r="B386" s="30" t="s">
        <v>50</v>
      </c>
    </row>
    <row r="387" spans="2:22" ht="13.2" thickBot="1" x14ac:dyDescent="0.25">
      <c r="B387" s="32"/>
      <c r="C387" s="33" t="s">
        <v>23</v>
      </c>
      <c r="D387" s="33" t="s">
        <v>24</v>
      </c>
      <c r="E387" s="33" t="s">
        <v>25</v>
      </c>
      <c r="F387" s="33" t="s">
        <v>26</v>
      </c>
      <c r="G387" s="33" t="s">
        <v>27</v>
      </c>
      <c r="H387" s="33" t="s">
        <v>28</v>
      </c>
      <c r="I387" s="33" t="s">
        <v>29</v>
      </c>
      <c r="J387" s="33" t="s">
        <v>30</v>
      </c>
      <c r="K387" s="37" t="s">
        <v>211</v>
      </c>
      <c r="L387" s="37" t="s">
        <v>212</v>
      </c>
      <c r="M387" s="37" t="s">
        <v>213</v>
      </c>
      <c r="N387" s="37" t="s">
        <v>217</v>
      </c>
      <c r="O387" s="37" t="s">
        <v>219</v>
      </c>
      <c r="P387" s="37" t="s">
        <v>220</v>
      </c>
      <c r="Q387" s="37" t="s">
        <v>221</v>
      </c>
      <c r="R387" s="37" t="s">
        <v>222</v>
      </c>
      <c r="S387" s="37" t="s">
        <v>223</v>
      </c>
      <c r="T387" s="37" t="s">
        <v>224</v>
      </c>
      <c r="U387" s="24" t="s">
        <v>228</v>
      </c>
      <c r="V387" s="24" t="s">
        <v>229</v>
      </c>
    </row>
    <row r="388" spans="2:22" ht="12.6" x14ac:dyDescent="0.2">
      <c r="B388" s="34" t="s">
        <v>74</v>
      </c>
      <c r="C388" s="35">
        <v>27</v>
      </c>
      <c r="D388" s="35">
        <v>17</v>
      </c>
      <c r="E388" s="35">
        <v>24</v>
      </c>
      <c r="F388" s="35">
        <v>42</v>
      </c>
      <c r="G388" s="35">
        <v>12</v>
      </c>
      <c r="H388" s="35">
        <v>7</v>
      </c>
      <c r="I388" s="35">
        <v>8</v>
      </c>
      <c r="J388" s="35">
        <v>21</v>
      </c>
      <c r="K388" s="35">
        <v>7</v>
      </c>
      <c r="L388" s="35">
        <v>17</v>
      </c>
      <c r="M388" s="35">
        <v>20</v>
      </c>
      <c r="N388" s="35">
        <v>19</v>
      </c>
      <c r="O388" s="35">
        <v>9</v>
      </c>
      <c r="P388" s="35">
        <v>7</v>
      </c>
      <c r="Q388" s="35">
        <v>19</v>
      </c>
      <c r="R388" s="35">
        <v>16</v>
      </c>
      <c r="S388" s="35">
        <v>11</v>
      </c>
      <c r="T388" s="35">
        <v>28</v>
      </c>
      <c r="U388" s="35">
        <v>9</v>
      </c>
      <c r="V388" s="35">
        <v>0</v>
      </c>
    </row>
    <row r="389" spans="2:22" ht="12.6" x14ac:dyDescent="0.2">
      <c r="B389" s="34" t="s">
        <v>75</v>
      </c>
      <c r="C389" s="35">
        <v>222</v>
      </c>
      <c r="D389" s="35">
        <v>257</v>
      </c>
      <c r="E389" s="35">
        <v>345</v>
      </c>
      <c r="F389" s="35">
        <v>487</v>
      </c>
      <c r="G389" s="35">
        <v>307</v>
      </c>
      <c r="H389" s="35">
        <v>270</v>
      </c>
      <c r="I389" s="35">
        <v>239</v>
      </c>
      <c r="J389" s="35">
        <v>200</v>
      </c>
      <c r="K389" s="35">
        <v>200</v>
      </c>
      <c r="L389" s="35">
        <v>260</v>
      </c>
      <c r="M389" s="35">
        <v>273</v>
      </c>
      <c r="N389" s="35">
        <v>297</v>
      </c>
      <c r="O389" s="35">
        <v>301</v>
      </c>
      <c r="P389" s="35">
        <v>301</v>
      </c>
      <c r="Q389" s="35">
        <v>337</v>
      </c>
      <c r="R389" s="35">
        <v>377</v>
      </c>
      <c r="S389" s="35">
        <v>386</v>
      </c>
      <c r="T389" s="35">
        <v>264</v>
      </c>
      <c r="U389" s="35">
        <v>509</v>
      </c>
      <c r="V389" s="35">
        <v>485</v>
      </c>
    </row>
    <row r="390" spans="2:22" ht="12.6" x14ac:dyDescent="0.2">
      <c r="B390" s="34" t="s">
        <v>76</v>
      </c>
      <c r="C390" s="35">
        <v>520</v>
      </c>
      <c r="D390" s="35">
        <v>310</v>
      </c>
      <c r="E390" s="35">
        <v>404</v>
      </c>
      <c r="F390" s="35">
        <v>491</v>
      </c>
      <c r="G390" s="35">
        <v>266</v>
      </c>
      <c r="H390" s="35">
        <v>31</v>
      </c>
      <c r="I390" s="35">
        <v>0</v>
      </c>
      <c r="J390" s="35">
        <v>43</v>
      </c>
      <c r="K390" s="35">
        <v>149</v>
      </c>
      <c r="L390" s="35">
        <v>66</v>
      </c>
      <c r="M390" s="35">
        <v>21</v>
      </c>
      <c r="N390" s="35">
        <v>370</v>
      </c>
      <c r="O390" s="35">
        <v>103</v>
      </c>
      <c r="P390" s="35">
        <v>54</v>
      </c>
      <c r="Q390" s="35">
        <v>37</v>
      </c>
      <c r="R390" s="35">
        <v>250</v>
      </c>
      <c r="S390" s="35">
        <v>38</v>
      </c>
      <c r="T390" s="35">
        <v>22</v>
      </c>
      <c r="U390" s="35">
        <v>77</v>
      </c>
      <c r="V390" s="35">
        <v>746</v>
      </c>
    </row>
    <row r="391" spans="2:22" ht="13.2" thickBot="1" x14ac:dyDescent="0.25">
      <c r="B391" s="34" t="s">
        <v>77</v>
      </c>
      <c r="C391" s="35">
        <v>2</v>
      </c>
      <c r="D391" s="35">
        <v>3</v>
      </c>
      <c r="E391" s="35">
        <v>0</v>
      </c>
      <c r="F391" s="35">
        <v>6</v>
      </c>
      <c r="G391" s="35">
        <v>2</v>
      </c>
      <c r="H391" s="35">
        <v>5</v>
      </c>
      <c r="I391" s="35">
        <v>2</v>
      </c>
      <c r="J391" s="35">
        <v>4</v>
      </c>
      <c r="K391" s="35">
        <v>1</v>
      </c>
      <c r="L391" s="35">
        <v>3</v>
      </c>
      <c r="M391" s="35">
        <v>1</v>
      </c>
      <c r="N391" s="35">
        <v>4</v>
      </c>
      <c r="O391" s="35">
        <v>2</v>
      </c>
      <c r="P391" s="35">
        <v>6</v>
      </c>
      <c r="Q391" s="35">
        <v>1</v>
      </c>
      <c r="R391" s="35">
        <v>4</v>
      </c>
      <c r="S391" s="35">
        <v>5</v>
      </c>
      <c r="T391" s="35">
        <v>2</v>
      </c>
      <c r="U391" s="35">
        <v>0</v>
      </c>
      <c r="V391" s="35">
        <v>2</v>
      </c>
    </row>
    <row r="392" spans="2:22" ht="13.2" thickBot="1" x14ac:dyDescent="0.25">
      <c r="B392" s="36" t="s">
        <v>19</v>
      </c>
      <c r="C392" s="28">
        <v>771</v>
      </c>
      <c r="D392" s="28">
        <v>587</v>
      </c>
      <c r="E392" s="28">
        <v>773</v>
      </c>
      <c r="F392" s="28">
        <v>1026</v>
      </c>
      <c r="G392" s="28">
        <v>587</v>
      </c>
      <c r="H392" s="28">
        <v>313</v>
      </c>
      <c r="I392" s="28">
        <v>249</v>
      </c>
      <c r="J392" s="28">
        <v>268</v>
      </c>
      <c r="K392" s="28">
        <v>357</v>
      </c>
      <c r="L392" s="28">
        <f t="shared" ref="L392:Q392" si="62">SUM(L388:L391)</f>
        <v>346</v>
      </c>
      <c r="M392" s="28">
        <f t="shared" si="62"/>
        <v>315</v>
      </c>
      <c r="N392" s="28">
        <f t="shared" si="62"/>
        <v>690</v>
      </c>
      <c r="O392" s="28">
        <f t="shared" si="62"/>
        <v>415</v>
      </c>
      <c r="P392" s="28">
        <f t="shared" si="62"/>
        <v>368</v>
      </c>
      <c r="Q392" s="28">
        <f t="shared" si="62"/>
        <v>394</v>
      </c>
      <c r="R392" s="28">
        <f t="shared" ref="R392" si="63">SUM(R388:R391)</f>
        <v>647</v>
      </c>
      <c r="S392" s="28">
        <v>440</v>
      </c>
      <c r="T392" s="28">
        <f>SUM(T388:T391)</f>
        <v>316</v>
      </c>
      <c r="U392" s="28">
        <f>SUM(U388:U391)</f>
        <v>595</v>
      </c>
      <c r="V392" s="28">
        <f>SUM(V388:V391)</f>
        <v>1233</v>
      </c>
    </row>
    <row r="396" spans="2:22" ht="12.6" x14ac:dyDescent="0.2">
      <c r="B396" s="31" t="s">
        <v>8</v>
      </c>
    </row>
    <row r="398" spans="2:22" ht="13.2" thickBot="1" x14ac:dyDescent="0.25">
      <c r="B398" s="31" t="s">
        <v>205</v>
      </c>
    </row>
    <row r="399" spans="2:22" ht="13.2" thickBot="1" x14ac:dyDescent="0.25">
      <c r="B399" s="32"/>
      <c r="C399" s="33" t="s">
        <v>23</v>
      </c>
      <c r="D399" s="33" t="s">
        <v>24</v>
      </c>
      <c r="E399" s="33" t="s">
        <v>25</v>
      </c>
      <c r="F399" s="33" t="s">
        <v>26</v>
      </c>
      <c r="G399" s="33" t="s">
        <v>27</v>
      </c>
      <c r="H399" s="33" t="s">
        <v>28</v>
      </c>
      <c r="I399" s="33" t="s">
        <v>29</v>
      </c>
      <c r="J399" s="33" t="s">
        <v>30</v>
      </c>
      <c r="K399" s="37" t="s">
        <v>211</v>
      </c>
      <c r="L399" s="37" t="s">
        <v>212</v>
      </c>
      <c r="M399" s="37" t="s">
        <v>213</v>
      </c>
      <c r="N399" s="37" t="s">
        <v>217</v>
      </c>
      <c r="O399" s="37" t="s">
        <v>219</v>
      </c>
      <c r="P399" s="37" t="s">
        <v>220</v>
      </c>
      <c r="Q399" s="37" t="s">
        <v>221</v>
      </c>
      <c r="R399" s="37" t="s">
        <v>222</v>
      </c>
      <c r="S399" s="37" t="s">
        <v>223</v>
      </c>
      <c r="T399" s="37" t="s">
        <v>224</v>
      </c>
      <c r="U399" s="24" t="s">
        <v>228</v>
      </c>
      <c r="V399" s="24" t="s">
        <v>229</v>
      </c>
    </row>
    <row r="400" spans="2:22" ht="12.6" x14ac:dyDescent="0.2">
      <c r="B400" s="34" t="s">
        <v>146</v>
      </c>
      <c r="C400" s="35">
        <v>3920000</v>
      </c>
      <c r="D400" s="35">
        <v>132214707.2025</v>
      </c>
      <c r="E400" s="35">
        <v>51355743.613499999</v>
      </c>
      <c r="F400" s="35">
        <v>3168073.8215999999</v>
      </c>
      <c r="G400" s="35">
        <v>11194472.820900001</v>
      </c>
      <c r="H400" s="35">
        <v>108970967.12</v>
      </c>
      <c r="I400" s="35">
        <v>46430196.629999995</v>
      </c>
      <c r="J400" s="35">
        <v>16980841.399999999</v>
      </c>
      <c r="K400" s="35">
        <v>16961088.27</v>
      </c>
      <c r="L400" s="35">
        <v>13913670</v>
      </c>
      <c r="M400" s="35">
        <v>9967190</v>
      </c>
      <c r="N400" s="35">
        <v>10017460</v>
      </c>
      <c r="O400" s="35">
        <v>2217440</v>
      </c>
      <c r="P400" s="35">
        <v>3522414</v>
      </c>
      <c r="Q400" s="35">
        <v>2350000</v>
      </c>
      <c r="R400" s="35">
        <v>94566770</v>
      </c>
      <c r="S400" s="35">
        <v>1560118</v>
      </c>
      <c r="T400" s="35">
        <v>0</v>
      </c>
      <c r="U400" s="35">
        <v>22109870</v>
      </c>
      <c r="V400" s="35">
        <v>8629830</v>
      </c>
    </row>
    <row r="401" spans="2:22" ht="12.6" x14ac:dyDescent="0.2">
      <c r="B401" s="34" t="s">
        <v>147</v>
      </c>
      <c r="C401" s="35">
        <v>130142165.17757075</v>
      </c>
      <c r="D401" s="35">
        <v>98725019.957499996</v>
      </c>
      <c r="E401" s="35">
        <v>54667458.197499998</v>
      </c>
      <c r="F401" s="35">
        <v>126097216.32445002</v>
      </c>
      <c r="G401" s="35">
        <v>90475650.263999999</v>
      </c>
      <c r="H401" s="35">
        <v>65179641.731250003</v>
      </c>
      <c r="I401" s="35">
        <v>231411544.2405</v>
      </c>
      <c r="J401" s="35">
        <v>137547005.07175002</v>
      </c>
      <c r="K401" s="35">
        <v>12475883.38325</v>
      </c>
      <c r="L401" s="35">
        <v>40737600</v>
      </c>
      <c r="M401" s="35">
        <v>0</v>
      </c>
      <c r="N401" s="35">
        <v>13850000</v>
      </c>
      <c r="O401" s="35">
        <v>14343000</v>
      </c>
      <c r="P401" s="35">
        <v>26683720</v>
      </c>
      <c r="Q401" s="35">
        <v>22643300</v>
      </c>
      <c r="R401" s="35">
        <v>3080070</v>
      </c>
      <c r="S401" s="35">
        <v>0</v>
      </c>
      <c r="T401" s="35">
        <v>49476900</v>
      </c>
      <c r="U401" s="35">
        <v>22062900</v>
      </c>
      <c r="V401" s="35">
        <v>161557200</v>
      </c>
    </row>
    <row r="402" spans="2:22" ht="12.6" x14ac:dyDescent="0.2">
      <c r="B402" s="34" t="s">
        <v>148</v>
      </c>
      <c r="C402" s="35">
        <v>185305158.65045205</v>
      </c>
      <c r="D402" s="35">
        <v>423846144.1593529</v>
      </c>
      <c r="E402" s="35">
        <v>19972396.773468919</v>
      </c>
      <c r="F402" s="35">
        <v>180857341.7884016</v>
      </c>
      <c r="G402" s="35">
        <v>133368982.71149001</v>
      </c>
      <c r="H402" s="35">
        <v>116896762.83599439</v>
      </c>
      <c r="I402" s="35">
        <v>186787166.91332608</v>
      </c>
      <c r="J402" s="35">
        <v>201819464.01647919</v>
      </c>
      <c r="K402" s="35">
        <v>196678139.6760022</v>
      </c>
      <c r="L402" s="35">
        <v>252621000</v>
      </c>
      <c r="M402" s="35">
        <v>294086600</v>
      </c>
      <c r="N402" s="35">
        <v>598848800</v>
      </c>
      <c r="O402" s="35">
        <v>3058128500</v>
      </c>
      <c r="P402" s="35">
        <v>163939200</v>
      </c>
      <c r="Q402" s="35">
        <v>464398562</v>
      </c>
      <c r="R402" s="35">
        <v>1392882200</v>
      </c>
      <c r="S402" s="35">
        <v>588995950</v>
      </c>
      <c r="T402" s="35">
        <v>359169800</v>
      </c>
      <c r="U402" s="35">
        <v>1271830100</v>
      </c>
      <c r="V402" s="35">
        <v>384024800</v>
      </c>
    </row>
    <row r="403" spans="2:22" ht="25.8" thickBot="1" x14ac:dyDescent="0.25">
      <c r="B403" s="34" t="s">
        <v>149</v>
      </c>
      <c r="C403" s="35">
        <v>27225648.55390881</v>
      </c>
      <c r="D403" s="35">
        <v>8031320</v>
      </c>
      <c r="E403" s="35">
        <v>484289</v>
      </c>
      <c r="F403" s="35">
        <v>0</v>
      </c>
      <c r="G403" s="35">
        <v>0</v>
      </c>
      <c r="H403" s="35">
        <v>0</v>
      </c>
      <c r="I403" s="35">
        <v>0</v>
      </c>
      <c r="J403" s="35">
        <v>0</v>
      </c>
      <c r="K403" s="35">
        <v>11941856.76</v>
      </c>
      <c r="L403" s="35">
        <v>107071500</v>
      </c>
      <c r="M403" s="35">
        <v>94755500</v>
      </c>
      <c r="N403" s="35">
        <v>47964200</v>
      </c>
      <c r="O403" s="35">
        <v>38801700</v>
      </c>
      <c r="P403" s="35">
        <v>12890200</v>
      </c>
      <c r="Q403" s="35">
        <v>3988890</v>
      </c>
      <c r="R403" s="35">
        <v>0</v>
      </c>
      <c r="S403" s="35">
        <v>63223500</v>
      </c>
      <c r="T403" s="35">
        <v>50045400</v>
      </c>
      <c r="U403" s="35">
        <v>195691400</v>
      </c>
      <c r="V403" s="35">
        <v>31141290</v>
      </c>
    </row>
    <row r="404" spans="2:22" ht="13.2" thickBot="1" x14ac:dyDescent="0.25">
      <c r="B404" s="36" t="s">
        <v>198</v>
      </c>
      <c r="C404" s="28">
        <v>346592972.3819316</v>
      </c>
      <c r="D404" s="28">
        <v>662817191.31935287</v>
      </c>
      <c r="E404" s="28">
        <v>126479887.5844689</v>
      </c>
      <c r="F404" s="28">
        <v>310122631.93445164</v>
      </c>
      <c r="G404" s="28">
        <v>235039105.79639</v>
      </c>
      <c r="H404" s="28">
        <v>291047371.68724442</v>
      </c>
      <c r="I404" s="28">
        <v>464628907.78382605</v>
      </c>
      <c r="J404" s="28">
        <v>356347310.48822922</v>
      </c>
      <c r="K404" s="28">
        <v>238056968.0892522</v>
      </c>
      <c r="L404" s="28">
        <f t="shared" ref="L404:Q404" si="64">SUM(L400:L403)</f>
        <v>414343770</v>
      </c>
      <c r="M404" s="28">
        <f t="shared" si="64"/>
        <v>398809290</v>
      </c>
      <c r="N404" s="28">
        <f t="shared" si="64"/>
        <v>670680460</v>
      </c>
      <c r="O404" s="28">
        <f t="shared" si="64"/>
        <v>3113490640</v>
      </c>
      <c r="P404" s="28">
        <f t="shared" si="64"/>
        <v>207035534</v>
      </c>
      <c r="Q404" s="28">
        <f t="shared" si="64"/>
        <v>493380752</v>
      </c>
      <c r="R404" s="28">
        <f t="shared" ref="R404:S404" si="65">SUM(R400:R403)</f>
        <v>1490529040</v>
      </c>
      <c r="S404" s="28">
        <f t="shared" si="65"/>
        <v>653779568</v>
      </c>
      <c r="T404" s="28">
        <f t="shared" ref="T404:V404" si="66">SUM(T400:T403)</f>
        <v>458692100</v>
      </c>
      <c r="U404" s="28">
        <f t="shared" si="66"/>
        <v>1511694270</v>
      </c>
      <c r="V404" s="28">
        <f t="shared" si="66"/>
        <v>585353120</v>
      </c>
    </row>
    <row r="408" spans="2:22" ht="13.2" thickBot="1" x14ac:dyDescent="0.25">
      <c r="B408" s="30" t="s">
        <v>58</v>
      </c>
    </row>
    <row r="409" spans="2:22" ht="13.2" thickBot="1" x14ac:dyDescent="0.25">
      <c r="B409" s="32"/>
      <c r="C409" s="33" t="s">
        <v>23</v>
      </c>
      <c r="D409" s="33" t="s">
        <v>24</v>
      </c>
      <c r="E409" s="33" t="s">
        <v>25</v>
      </c>
      <c r="F409" s="33" t="s">
        <v>26</v>
      </c>
      <c r="G409" s="33" t="s">
        <v>27</v>
      </c>
      <c r="H409" s="33" t="s">
        <v>28</v>
      </c>
      <c r="I409" s="33" t="s">
        <v>29</v>
      </c>
      <c r="J409" s="33" t="s">
        <v>30</v>
      </c>
      <c r="K409" s="37" t="s">
        <v>211</v>
      </c>
      <c r="L409" s="37" t="s">
        <v>212</v>
      </c>
      <c r="M409" s="37" t="s">
        <v>213</v>
      </c>
      <c r="N409" s="37" t="s">
        <v>217</v>
      </c>
      <c r="O409" s="37" t="s">
        <v>219</v>
      </c>
      <c r="P409" s="37" t="s">
        <v>220</v>
      </c>
      <c r="Q409" s="37" t="s">
        <v>221</v>
      </c>
      <c r="R409" s="37" t="s">
        <v>222</v>
      </c>
      <c r="S409" s="37" t="s">
        <v>223</v>
      </c>
      <c r="T409" s="37" t="s">
        <v>224</v>
      </c>
      <c r="U409" s="24" t="s">
        <v>228</v>
      </c>
      <c r="V409" s="24" t="s">
        <v>229</v>
      </c>
    </row>
    <row r="410" spans="2:22" ht="12.6" x14ac:dyDescent="0.2">
      <c r="B410" s="34" t="s">
        <v>146</v>
      </c>
      <c r="C410" s="35">
        <v>4</v>
      </c>
      <c r="D410" s="35">
        <v>40</v>
      </c>
      <c r="E410" s="35">
        <v>41</v>
      </c>
      <c r="F410" s="35">
        <v>11</v>
      </c>
      <c r="G410" s="35">
        <v>6</v>
      </c>
      <c r="H410" s="35">
        <v>12</v>
      </c>
      <c r="I410" s="35">
        <v>3</v>
      </c>
      <c r="J410" s="35">
        <v>7</v>
      </c>
      <c r="K410" s="35">
        <v>33</v>
      </c>
      <c r="L410" s="35">
        <v>6</v>
      </c>
      <c r="M410" s="35">
        <v>6</v>
      </c>
      <c r="N410" s="35">
        <v>4</v>
      </c>
      <c r="O410" s="35">
        <v>4</v>
      </c>
      <c r="P410" s="35">
        <v>3</v>
      </c>
      <c r="Q410" s="35">
        <v>4</v>
      </c>
      <c r="R410" s="35">
        <v>22</v>
      </c>
      <c r="S410" s="35">
        <v>3</v>
      </c>
      <c r="T410" s="35">
        <v>0</v>
      </c>
      <c r="U410" s="35">
        <v>7</v>
      </c>
      <c r="V410" s="35">
        <v>5</v>
      </c>
    </row>
    <row r="411" spans="2:22" ht="12.6" x14ac:dyDescent="0.2">
      <c r="B411" s="34" t="s">
        <v>147</v>
      </c>
      <c r="C411" s="35">
        <v>60</v>
      </c>
      <c r="D411" s="35">
        <v>53</v>
      </c>
      <c r="E411" s="35">
        <v>65</v>
      </c>
      <c r="F411" s="35">
        <v>60</v>
      </c>
      <c r="G411" s="35">
        <v>46</v>
      </c>
      <c r="H411" s="35">
        <v>30</v>
      </c>
      <c r="I411" s="35">
        <v>97</v>
      </c>
      <c r="J411" s="35">
        <v>49</v>
      </c>
      <c r="K411" s="35">
        <v>18</v>
      </c>
      <c r="L411" s="35">
        <v>23</v>
      </c>
      <c r="M411" s="35">
        <v>0</v>
      </c>
      <c r="N411" s="35">
        <v>3</v>
      </c>
      <c r="O411" s="35">
        <v>3</v>
      </c>
      <c r="P411" s="35">
        <v>9</v>
      </c>
      <c r="Q411" s="35">
        <v>3</v>
      </c>
      <c r="R411" s="35">
        <v>6</v>
      </c>
      <c r="S411" s="35">
        <v>0</v>
      </c>
      <c r="T411" s="35">
        <v>7</v>
      </c>
      <c r="U411" s="35">
        <v>3</v>
      </c>
      <c r="V411" s="35">
        <v>10</v>
      </c>
    </row>
    <row r="412" spans="2:22" ht="12.6" x14ac:dyDescent="0.2">
      <c r="B412" s="34" t="s">
        <v>148</v>
      </c>
      <c r="C412" s="35">
        <v>21</v>
      </c>
      <c r="D412" s="35">
        <v>39</v>
      </c>
      <c r="E412" s="35">
        <v>8</v>
      </c>
      <c r="F412" s="35">
        <v>30</v>
      </c>
      <c r="G412" s="35">
        <v>27</v>
      </c>
      <c r="H412" s="35">
        <v>38</v>
      </c>
      <c r="I412" s="35">
        <v>40</v>
      </c>
      <c r="J412" s="35">
        <v>70</v>
      </c>
      <c r="K412" s="35">
        <v>61</v>
      </c>
      <c r="L412" s="35">
        <v>67</v>
      </c>
      <c r="M412" s="35">
        <v>80</v>
      </c>
      <c r="N412" s="35">
        <v>124</v>
      </c>
      <c r="O412" s="35">
        <v>86</v>
      </c>
      <c r="P412" s="35">
        <v>60</v>
      </c>
      <c r="Q412" s="35">
        <v>72</v>
      </c>
      <c r="R412" s="35">
        <v>127</v>
      </c>
      <c r="S412" s="35">
        <v>93</v>
      </c>
      <c r="T412" s="35">
        <v>58</v>
      </c>
      <c r="U412" s="35">
        <v>90</v>
      </c>
      <c r="V412" s="35">
        <v>56</v>
      </c>
    </row>
    <row r="413" spans="2:22" ht="25.8" thickBot="1" x14ac:dyDescent="0.25">
      <c r="B413" s="34" t="s">
        <v>149</v>
      </c>
      <c r="C413" s="35">
        <v>6</v>
      </c>
      <c r="D413" s="35">
        <v>2</v>
      </c>
      <c r="E413" s="35">
        <v>1</v>
      </c>
      <c r="F413" s="35">
        <v>0</v>
      </c>
      <c r="G413" s="35">
        <v>0</v>
      </c>
      <c r="H413" s="35">
        <v>0</v>
      </c>
      <c r="I413" s="35">
        <v>0</v>
      </c>
      <c r="J413" s="35">
        <v>0</v>
      </c>
      <c r="K413" s="35">
        <v>1</v>
      </c>
      <c r="L413" s="35">
        <v>52</v>
      </c>
      <c r="M413" s="35">
        <v>20</v>
      </c>
      <c r="N413" s="35">
        <v>10</v>
      </c>
      <c r="O413" s="35">
        <v>18</v>
      </c>
      <c r="P413" s="35">
        <v>5</v>
      </c>
      <c r="Q413" s="35">
        <v>11</v>
      </c>
      <c r="R413" s="35">
        <v>0</v>
      </c>
      <c r="S413" s="35">
        <v>11</v>
      </c>
      <c r="T413" s="35">
        <v>7</v>
      </c>
      <c r="U413" s="35">
        <v>9</v>
      </c>
      <c r="V413" s="35">
        <v>4</v>
      </c>
    </row>
    <row r="414" spans="2:22" ht="13.2" thickBot="1" x14ac:dyDescent="0.25">
      <c r="B414" s="36" t="s">
        <v>114</v>
      </c>
      <c r="C414" s="28">
        <v>91</v>
      </c>
      <c r="D414" s="28">
        <v>134</v>
      </c>
      <c r="E414" s="28">
        <v>115</v>
      </c>
      <c r="F414" s="28">
        <v>101</v>
      </c>
      <c r="G414" s="28">
        <v>79</v>
      </c>
      <c r="H414" s="28">
        <v>80</v>
      </c>
      <c r="I414" s="28">
        <v>140</v>
      </c>
      <c r="J414" s="28">
        <v>126</v>
      </c>
      <c r="K414" s="28">
        <v>113</v>
      </c>
      <c r="L414" s="28">
        <f t="shared" ref="L414:Q414" si="67">SUM(L410:L413)</f>
        <v>148</v>
      </c>
      <c r="M414" s="28">
        <f t="shared" si="67"/>
        <v>106</v>
      </c>
      <c r="N414" s="28">
        <f t="shared" si="67"/>
        <v>141</v>
      </c>
      <c r="O414" s="28">
        <f t="shared" si="67"/>
        <v>111</v>
      </c>
      <c r="P414" s="28">
        <f t="shared" si="67"/>
        <v>77</v>
      </c>
      <c r="Q414" s="28">
        <f t="shared" si="67"/>
        <v>90</v>
      </c>
      <c r="R414" s="28">
        <f t="shared" ref="R414:S414" si="68">SUM(R410:R413)</f>
        <v>155</v>
      </c>
      <c r="S414" s="28">
        <f t="shared" si="68"/>
        <v>107</v>
      </c>
      <c r="T414" s="28">
        <f t="shared" ref="T414:V414" si="69">SUM(T410:T413)</f>
        <v>72</v>
      </c>
      <c r="U414" s="28">
        <f t="shared" si="69"/>
        <v>109</v>
      </c>
      <c r="V414" s="28">
        <f t="shared" si="69"/>
        <v>75</v>
      </c>
    </row>
    <row r="418" spans="2:22" ht="13.2" thickBot="1" x14ac:dyDescent="0.25">
      <c r="B418" s="30" t="s">
        <v>200</v>
      </c>
    </row>
    <row r="419" spans="2:22" ht="13.2" thickBot="1" x14ac:dyDescent="0.25">
      <c r="B419" s="32"/>
      <c r="C419" s="33" t="s">
        <v>23</v>
      </c>
      <c r="D419" s="33" t="s">
        <v>24</v>
      </c>
      <c r="E419" s="33" t="s">
        <v>25</v>
      </c>
      <c r="F419" s="33" t="s">
        <v>26</v>
      </c>
      <c r="G419" s="33" t="s">
        <v>27</v>
      </c>
      <c r="H419" s="33" t="s">
        <v>28</v>
      </c>
      <c r="I419" s="33" t="s">
        <v>29</v>
      </c>
      <c r="J419" s="33" t="s">
        <v>30</v>
      </c>
      <c r="K419" s="37" t="s">
        <v>211</v>
      </c>
      <c r="L419" s="37" t="s">
        <v>212</v>
      </c>
      <c r="M419" s="37" t="s">
        <v>213</v>
      </c>
      <c r="N419" s="37" t="s">
        <v>217</v>
      </c>
      <c r="O419" s="37" t="s">
        <v>219</v>
      </c>
      <c r="P419" s="37" t="s">
        <v>220</v>
      </c>
      <c r="Q419" s="37" t="s">
        <v>221</v>
      </c>
      <c r="R419" s="37" t="s">
        <v>222</v>
      </c>
      <c r="S419" s="37" t="s">
        <v>223</v>
      </c>
      <c r="T419" s="37" t="s">
        <v>224</v>
      </c>
      <c r="U419" s="24" t="s">
        <v>228</v>
      </c>
      <c r="V419" s="24" t="s">
        <v>229</v>
      </c>
    </row>
    <row r="420" spans="2:22" ht="12.6" x14ac:dyDescent="0.2">
      <c r="B420" s="34" t="s">
        <v>74</v>
      </c>
      <c r="C420" s="35">
        <v>45966256.293765873</v>
      </c>
      <c r="D420" s="35">
        <v>252423355.30559528</v>
      </c>
      <c r="E420" s="35">
        <v>14837619.998921011</v>
      </c>
      <c r="F420" s="35">
        <v>93459540.6716111</v>
      </c>
      <c r="G420" s="35">
        <v>42533478</v>
      </c>
      <c r="H420" s="35">
        <v>68217399.475760892</v>
      </c>
      <c r="I420" s="35">
        <v>150357805.3307642</v>
      </c>
      <c r="J420" s="35">
        <v>67935725.288571104</v>
      </c>
      <c r="K420" s="35">
        <v>114259997.88926542</v>
      </c>
      <c r="L420" s="35">
        <v>81064200</v>
      </c>
      <c r="M420" s="35">
        <v>128464040</v>
      </c>
      <c r="N420" s="35">
        <v>81086800</v>
      </c>
      <c r="O420" s="35">
        <v>513657540</v>
      </c>
      <c r="P420" s="35">
        <v>41630610</v>
      </c>
      <c r="Q420" s="35">
        <v>88477562</v>
      </c>
      <c r="R420" s="35">
        <v>426592500</v>
      </c>
      <c r="S420" s="35">
        <v>67553850</v>
      </c>
      <c r="T420" s="35">
        <v>165197000</v>
      </c>
      <c r="U420" s="35">
        <v>232786400</v>
      </c>
      <c r="V420" s="35">
        <v>98001897</v>
      </c>
    </row>
    <row r="421" spans="2:22" ht="12.6" x14ac:dyDescent="0.2">
      <c r="B421" s="34" t="s">
        <v>75</v>
      </c>
      <c r="C421" s="35">
        <v>173614648.25025001</v>
      </c>
      <c r="D421" s="35">
        <v>231789964.97375762</v>
      </c>
      <c r="E421" s="35">
        <v>82126592.090547904</v>
      </c>
      <c r="F421" s="35">
        <v>78975415.8244856</v>
      </c>
      <c r="G421" s="35">
        <v>122380478.15639001</v>
      </c>
      <c r="H421" s="35">
        <v>188771849.7514835</v>
      </c>
      <c r="I421" s="35">
        <v>233686925.40790793</v>
      </c>
      <c r="J421" s="35">
        <v>95968634.53965804</v>
      </c>
      <c r="K421" s="35">
        <v>22029562.08998676</v>
      </c>
      <c r="L421" s="35">
        <v>113490700</v>
      </c>
      <c r="M421" s="35">
        <v>164691500</v>
      </c>
      <c r="N421" s="35">
        <v>173977010</v>
      </c>
      <c r="O421" s="35">
        <v>45340771</v>
      </c>
      <c r="P421" s="35">
        <v>123832680</v>
      </c>
      <c r="Q421" s="35">
        <v>166652290</v>
      </c>
      <c r="R421" s="35">
        <v>157552111</v>
      </c>
      <c r="S421" s="35">
        <v>388493871</v>
      </c>
      <c r="T421" s="35">
        <v>53357400</v>
      </c>
      <c r="U421" s="35">
        <v>387432900</v>
      </c>
      <c r="V421" s="35">
        <v>197726300</v>
      </c>
    </row>
    <row r="422" spans="2:22" ht="12.6" x14ac:dyDescent="0.2">
      <c r="B422" s="34" t="s">
        <v>76</v>
      </c>
      <c r="C422" s="35">
        <v>0</v>
      </c>
      <c r="D422" s="35">
        <v>51053458.210000001</v>
      </c>
      <c r="E422" s="35">
        <v>14746945.425000001</v>
      </c>
      <c r="F422" s="35">
        <v>48170859.979999997</v>
      </c>
      <c r="G422" s="35">
        <v>0</v>
      </c>
      <c r="H422" s="35">
        <v>744900.59</v>
      </c>
      <c r="I422" s="35">
        <v>1717000</v>
      </c>
      <c r="J422" s="35">
        <v>7941000</v>
      </c>
      <c r="K422" s="35">
        <v>56186470</v>
      </c>
      <c r="L422" s="35">
        <v>27072200</v>
      </c>
      <c r="M422" s="35">
        <v>0</v>
      </c>
      <c r="N422" s="35">
        <v>54269400</v>
      </c>
      <c r="O422" s="35">
        <v>20986500</v>
      </c>
      <c r="P422" s="35">
        <v>2928190</v>
      </c>
      <c r="Q422" s="35">
        <v>13365800</v>
      </c>
      <c r="R422" s="35">
        <v>148493800</v>
      </c>
      <c r="S422" s="35">
        <v>20960300</v>
      </c>
      <c r="T422" s="35">
        <v>6713790</v>
      </c>
      <c r="U422" s="35">
        <v>778069740</v>
      </c>
      <c r="V422" s="35">
        <v>24806990</v>
      </c>
    </row>
    <row r="423" spans="2:22" ht="13.2" thickBot="1" x14ac:dyDescent="0.25">
      <c r="B423" s="34" t="s">
        <v>77</v>
      </c>
      <c r="C423" s="35">
        <v>127012067.8379157</v>
      </c>
      <c r="D423" s="35">
        <v>127550412.83</v>
      </c>
      <c r="E423" s="35">
        <v>14768730.07</v>
      </c>
      <c r="F423" s="35">
        <v>89516815.45835492</v>
      </c>
      <c r="G423" s="35">
        <v>70125149.640000001</v>
      </c>
      <c r="H423" s="35">
        <v>33313221.870000001</v>
      </c>
      <c r="I423" s="35">
        <v>78867177.045153931</v>
      </c>
      <c r="J423" s="35">
        <v>184501950.66</v>
      </c>
      <c r="K423" s="35">
        <v>45580938.109999999</v>
      </c>
      <c r="L423" s="35">
        <v>192716700</v>
      </c>
      <c r="M423" s="35">
        <v>105654000</v>
      </c>
      <c r="N423" s="35">
        <v>361347100</v>
      </c>
      <c r="O423" s="35">
        <v>2533513890</v>
      </c>
      <c r="P423" s="35">
        <v>38644035</v>
      </c>
      <c r="Q423" s="35">
        <v>224884991.81999999</v>
      </c>
      <c r="R423" s="35">
        <v>757890590</v>
      </c>
      <c r="S423" s="35">
        <v>176771490</v>
      </c>
      <c r="T423" s="35">
        <v>233423900</v>
      </c>
      <c r="U423" s="35">
        <v>113405300</v>
      </c>
      <c r="V423" s="35">
        <v>264818540</v>
      </c>
    </row>
    <row r="424" spans="2:22" ht="13.2" thickBot="1" x14ac:dyDescent="0.25">
      <c r="B424" s="36" t="s">
        <v>19</v>
      </c>
      <c r="C424" s="28">
        <v>346592972.3819316</v>
      </c>
      <c r="D424" s="28">
        <v>662817191.31935287</v>
      </c>
      <c r="E424" s="28">
        <v>126479887.5844689</v>
      </c>
      <c r="F424" s="28">
        <v>310122631.93445158</v>
      </c>
      <c r="G424" s="28">
        <v>235039105.79639</v>
      </c>
      <c r="H424" s="28">
        <v>291047371.68724436</v>
      </c>
      <c r="I424" s="28">
        <v>464628907.78382605</v>
      </c>
      <c r="J424" s="28">
        <v>356347310.48822916</v>
      </c>
      <c r="K424" s="28">
        <v>238056968.08925217</v>
      </c>
      <c r="L424" s="28">
        <f t="shared" ref="L424:Q424" si="70">SUM(L420:L423)</f>
        <v>414343800</v>
      </c>
      <c r="M424" s="28">
        <f t="shared" si="70"/>
        <v>398809540</v>
      </c>
      <c r="N424" s="28">
        <f t="shared" si="70"/>
        <v>670680310</v>
      </c>
      <c r="O424" s="28">
        <f t="shared" si="70"/>
        <v>3113498701</v>
      </c>
      <c r="P424" s="28">
        <f t="shared" si="70"/>
        <v>207035515</v>
      </c>
      <c r="Q424" s="28">
        <f t="shared" si="70"/>
        <v>493380643.81999999</v>
      </c>
      <c r="R424" s="28">
        <f t="shared" ref="R424" si="71">SUM(R420:R423)</f>
        <v>1490529001</v>
      </c>
      <c r="S424" s="28">
        <f>SUM(S420:S423)</f>
        <v>653779511</v>
      </c>
      <c r="T424" s="28">
        <f>SUM(T420:T423)</f>
        <v>458692090</v>
      </c>
      <c r="U424" s="28">
        <f>SUM(U420:U423)</f>
        <v>1511694340</v>
      </c>
      <c r="V424" s="28">
        <f>SUM(V420:V423)</f>
        <v>585353727</v>
      </c>
    </row>
    <row r="428" spans="2:22" ht="13.2" thickBot="1" x14ac:dyDescent="0.25">
      <c r="B428" s="30" t="s">
        <v>50</v>
      </c>
    </row>
    <row r="429" spans="2:22" ht="13.2" thickBot="1" x14ac:dyDescent="0.25">
      <c r="B429" s="32"/>
      <c r="C429" s="33" t="s">
        <v>23</v>
      </c>
      <c r="D429" s="33" t="s">
        <v>24</v>
      </c>
      <c r="E429" s="33" t="s">
        <v>25</v>
      </c>
      <c r="F429" s="33" t="s">
        <v>26</v>
      </c>
      <c r="G429" s="33" t="s">
        <v>27</v>
      </c>
      <c r="H429" s="33" t="s">
        <v>28</v>
      </c>
      <c r="I429" s="33" t="s">
        <v>29</v>
      </c>
      <c r="J429" s="33" t="s">
        <v>30</v>
      </c>
      <c r="K429" s="37" t="s">
        <v>211</v>
      </c>
      <c r="L429" s="37" t="s">
        <v>212</v>
      </c>
      <c r="M429" s="37" t="s">
        <v>213</v>
      </c>
      <c r="N429" s="37" t="s">
        <v>217</v>
      </c>
      <c r="O429" s="37" t="s">
        <v>219</v>
      </c>
      <c r="P429" s="37" t="s">
        <v>220</v>
      </c>
      <c r="Q429" s="37" t="s">
        <v>221</v>
      </c>
      <c r="R429" s="37" t="s">
        <v>222</v>
      </c>
      <c r="S429" s="37" t="s">
        <v>223</v>
      </c>
      <c r="T429" s="37" t="s">
        <v>224</v>
      </c>
      <c r="U429" s="24" t="s">
        <v>228</v>
      </c>
      <c r="V429" s="24" t="s">
        <v>229</v>
      </c>
    </row>
    <row r="430" spans="2:22" ht="12.6" x14ac:dyDescent="0.2">
      <c r="B430" s="34" t="s">
        <v>74</v>
      </c>
      <c r="C430" s="35">
        <v>6</v>
      </c>
      <c r="D430" s="35">
        <v>16</v>
      </c>
      <c r="E430" s="35">
        <v>4</v>
      </c>
      <c r="F430" s="35">
        <v>18</v>
      </c>
      <c r="G430" s="35">
        <v>9</v>
      </c>
      <c r="H430" s="35">
        <v>12</v>
      </c>
      <c r="I430" s="35">
        <v>17</v>
      </c>
      <c r="J430" s="35">
        <v>13</v>
      </c>
      <c r="K430" s="35">
        <v>27</v>
      </c>
      <c r="L430" s="35">
        <v>13</v>
      </c>
      <c r="M430" s="35">
        <v>10</v>
      </c>
      <c r="N430" s="35">
        <v>16</v>
      </c>
      <c r="O430" s="35">
        <v>28</v>
      </c>
      <c r="P430" s="35">
        <v>12</v>
      </c>
      <c r="Q430" s="35">
        <v>11</v>
      </c>
      <c r="R430" s="35">
        <v>17</v>
      </c>
      <c r="S430" s="35">
        <v>13</v>
      </c>
      <c r="T430" s="35">
        <v>18</v>
      </c>
      <c r="U430" s="26">
        <v>6</v>
      </c>
      <c r="V430" s="26">
        <v>9</v>
      </c>
    </row>
    <row r="431" spans="2:22" ht="12.6" x14ac:dyDescent="0.2">
      <c r="B431" s="34" t="s">
        <v>75</v>
      </c>
      <c r="C431" s="35">
        <v>61</v>
      </c>
      <c r="D431" s="35">
        <v>90</v>
      </c>
      <c r="E431" s="35">
        <v>105</v>
      </c>
      <c r="F431" s="35">
        <v>65</v>
      </c>
      <c r="G431" s="35">
        <v>58</v>
      </c>
      <c r="H431" s="35">
        <v>56</v>
      </c>
      <c r="I431" s="35">
        <v>97</v>
      </c>
      <c r="J431" s="35">
        <v>40</v>
      </c>
      <c r="K431" s="35">
        <v>35</v>
      </c>
      <c r="L431" s="35">
        <v>62</v>
      </c>
      <c r="M431" s="35">
        <v>54</v>
      </c>
      <c r="N431" s="35">
        <v>70</v>
      </c>
      <c r="O431" s="35">
        <v>34</v>
      </c>
      <c r="P431" s="35">
        <v>47</v>
      </c>
      <c r="Q431" s="35">
        <v>57</v>
      </c>
      <c r="R431" s="35">
        <v>63</v>
      </c>
      <c r="S431" s="35">
        <v>73</v>
      </c>
      <c r="T431" s="35">
        <v>31</v>
      </c>
      <c r="U431" s="26">
        <v>63</v>
      </c>
      <c r="V431" s="26">
        <v>27</v>
      </c>
    </row>
    <row r="432" spans="2:22" ht="12.6" x14ac:dyDescent="0.2">
      <c r="B432" s="34" t="s">
        <v>76</v>
      </c>
      <c r="C432" s="35">
        <v>0</v>
      </c>
      <c r="D432" s="35">
        <v>16</v>
      </c>
      <c r="E432" s="35">
        <v>4</v>
      </c>
      <c r="F432" s="35">
        <v>6</v>
      </c>
      <c r="G432" s="35">
        <v>0</v>
      </c>
      <c r="H432" s="35">
        <v>2</v>
      </c>
      <c r="I432" s="35">
        <v>1</v>
      </c>
      <c r="J432" s="35">
        <v>6</v>
      </c>
      <c r="K432" s="35">
        <v>23</v>
      </c>
      <c r="L432" s="35">
        <v>18</v>
      </c>
      <c r="M432" s="35">
        <v>0</v>
      </c>
      <c r="N432" s="35">
        <v>6</v>
      </c>
      <c r="O432" s="35">
        <v>10</v>
      </c>
      <c r="P432" s="35">
        <v>3</v>
      </c>
      <c r="Q432" s="35">
        <v>5</v>
      </c>
      <c r="R432" s="35">
        <v>8</v>
      </c>
      <c r="S432" s="35">
        <v>4</v>
      </c>
      <c r="T432" s="35">
        <v>2</v>
      </c>
      <c r="U432" s="26">
        <v>10</v>
      </c>
      <c r="V432" s="26">
        <v>3</v>
      </c>
    </row>
    <row r="433" spans="2:22" ht="13.2" thickBot="1" x14ac:dyDescent="0.25">
      <c r="B433" s="34" t="s">
        <v>77</v>
      </c>
      <c r="C433" s="35">
        <v>24</v>
      </c>
      <c r="D433" s="35">
        <v>12</v>
      </c>
      <c r="E433" s="35">
        <v>2</v>
      </c>
      <c r="F433" s="35">
        <v>12</v>
      </c>
      <c r="G433" s="35">
        <v>12</v>
      </c>
      <c r="H433" s="35">
        <v>10</v>
      </c>
      <c r="I433" s="35">
        <v>25</v>
      </c>
      <c r="J433" s="35">
        <v>67</v>
      </c>
      <c r="K433" s="35">
        <v>28</v>
      </c>
      <c r="L433" s="35">
        <v>55</v>
      </c>
      <c r="M433" s="35">
        <v>42</v>
      </c>
      <c r="N433" s="35">
        <v>49</v>
      </c>
      <c r="O433" s="35">
        <v>39</v>
      </c>
      <c r="P433" s="35">
        <v>15</v>
      </c>
      <c r="Q433" s="35">
        <v>17</v>
      </c>
      <c r="R433" s="35">
        <v>67</v>
      </c>
      <c r="S433" s="35">
        <v>17</v>
      </c>
      <c r="T433" s="35">
        <v>21</v>
      </c>
      <c r="U433" s="26">
        <v>30</v>
      </c>
      <c r="V433" s="26">
        <v>36</v>
      </c>
    </row>
    <row r="434" spans="2:22" ht="13.2" thickBot="1" x14ac:dyDescent="0.25">
      <c r="B434" s="36" t="s">
        <v>19</v>
      </c>
      <c r="C434" s="28">
        <v>91</v>
      </c>
      <c r="D434" s="28">
        <v>134</v>
      </c>
      <c r="E434" s="28">
        <v>115</v>
      </c>
      <c r="F434" s="28">
        <v>101</v>
      </c>
      <c r="G434" s="28">
        <v>79</v>
      </c>
      <c r="H434" s="28">
        <v>80</v>
      </c>
      <c r="I434" s="28">
        <v>140</v>
      </c>
      <c r="J434" s="28">
        <v>126</v>
      </c>
      <c r="K434" s="28">
        <v>113</v>
      </c>
      <c r="L434" s="28">
        <f t="shared" ref="L434:Q434" si="72">SUM(L430:L433)</f>
        <v>148</v>
      </c>
      <c r="M434" s="28">
        <f t="shared" si="72"/>
        <v>106</v>
      </c>
      <c r="N434" s="28">
        <f t="shared" si="72"/>
        <v>141</v>
      </c>
      <c r="O434" s="28">
        <f t="shared" si="72"/>
        <v>111</v>
      </c>
      <c r="P434" s="28">
        <f t="shared" si="72"/>
        <v>77</v>
      </c>
      <c r="Q434" s="28">
        <f t="shared" si="72"/>
        <v>90</v>
      </c>
      <c r="R434" s="28">
        <f t="shared" ref="R434:S434" si="73">SUM(R430:R433)</f>
        <v>155</v>
      </c>
      <c r="S434" s="28">
        <f t="shared" si="73"/>
        <v>107</v>
      </c>
      <c r="T434" s="28">
        <f t="shared" ref="T434:V434" si="74">SUM(T430:T433)</f>
        <v>72</v>
      </c>
      <c r="U434" s="28">
        <f t="shared" si="74"/>
        <v>109</v>
      </c>
      <c r="V434" s="28">
        <f t="shared" si="74"/>
        <v>75</v>
      </c>
    </row>
    <row r="438" spans="2:22" ht="12.6" x14ac:dyDescent="0.2">
      <c r="B438" s="30" t="s">
        <v>9</v>
      </c>
    </row>
    <row r="440" spans="2:22" ht="13.2" thickBot="1" x14ac:dyDescent="0.25">
      <c r="B440" s="30" t="s">
        <v>206</v>
      </c>
    </row>
    <row r="441" spans="2:22" ht="13.2" thickBot="1" x14ac:dyDescent="0.25">
      <c r="B441" s="27"/>
      <c r="C441" s="33" t="s">
        <v>23</v>
      </c>
      <c r="D441" s="33" t="s">
        <v>24</v>
      </c>
      <c r="E441" s="33" t="s">
        <v>25</v>
      </c>
      <c r="F441" s="33" t="s">
        <v>26</v>
      </c>
      <c r="G441" s="33" t="s">
        <v>27</v>
      </c>
      <c r="H441" s="33" t="s">
        <v>28</v>
      </c>
      <c r="I441" s="33" t="s">
        <v>29</v>
      </c>
      <c r="J441" s="33" t="s">
        <v>30</v>
      </c>
      <c r="K441" s="37" t="s">
        <v>211</v>
      </c>
      <c r="L441" s="37" t="s">
        <v>212</v>
      </c>
      <c r="M441" s="37" t="s">
        <v>213</v>
      </c>
      <c r="N441" s="37" t="s">
        <v>217</v>
      </c>
      <c r="O441" s="37" t="s">
        <v>219</v>
      </c>
      <c r="P441" s="37" t="s">
        <v>220</v>
      </c>
      <c r="Q441" s="37" t="s">
        <v>221</v>
      </c>
      <c r="R441" s="37" t="s">
        <v>222</v>
      </c>
      <c r="S441" s="37" t="s">
        <v>223</v>
      </c>
      <c r="T441" s="37" t="s">
        <v>224</v>
      </c>
      <c r="U441" s="24" t="s">
        <v>228</v>
      </c>
      <c r="V441" s="24" t="s">
        <v>229</v>
      </c>
    </row>
    <row r="442" spans="2:22" ht="12.6" x14ac:dyDescent="0.2">
      <c r="B442" s="40" t="s">
        <v>150</v>
      </c>
      <c r="C442" s="26">
        <v>614116066.54550004</v>
      </c>
      <c r="D442" s="26">
        <v>617421405.25374615</v>
      </c>
      <c r="E442" s="26">
        <v>427134009.28109294</v>
      </c>
      <c r="F442" s="26">
        <v>152774467.54000002</v>
      </c>
      <c r="G442" s="26">
        <v>255002804.38016111</v>
      </c>
      <c r="H442" s="26">
        <v>384168527.39320099</v>
      </c>
      <c r="I442" s="26">
        <v>596686481.3616333</v>
      </c>
      <c r="J442" s="26">
        <v>413837936.81417525</v>
      </c>
      <c r="K442" s="26">
        <v>617068331.28845</v>
      </c>
      <c r="L442" s="26">
        <v>534115400</v>
      </c>
      <c r="M442" s="26">
        <v>905239380</v>
      </c>
      <c r="N442" s="26">
        <v>1158431430</v>
      </c>
      <c r="O442" s="26">
        <v>1528599783</v>
      </c>
      <c r="P442" s="26">
        <v>1135803866</v>
      </c>
      <c r="Q442" s="26">
        <v>698729396</v>
      </c>
      <c r="R442" s="26">
        <v>929919780</v>
      </c>
      <c r="S442" s="26">
        <v>960102400</v>
      </c>
      <c r="T442" s="26">
        <v>883259850</v>
      </c>
      <c r="U442" s="26">
        <v>809126080</v>
      </c>
      <c r="V442" s="26">
        <v>1381308870</v>
      </c>
    </row>
    <row r="443" spans="2:22" ht="12.6" x14ac:dyDescent="0.2">
      <c r="B443" s="40" t="s">
        <v>151</v>
      </c>
      <c r="C443" s="26">
        <v>282681622.47163093</v>
      </c>
      <c r="D443" s="26">
        <v>290066101.47000003</v>
      </c>
      <c r="E443" s="26">
        <v>35854252.730000004</v>
      </c>
      <c r="F443" s="26">
        <v>298078615.80400002</v>
      </c>
      <c r="G443" s="26">
        <v>88606415.048500001</v>
      </c>
      <c r="H443" s="26">
        <v>97185316.010000005</v>
      </c>
      <c r="I443" s="26">
        <v>264362196.21900001</v>
      </c>
      <c r="J443" s="26">
        <v>175244839.45100001</v>
      </c>
      <c r="K443" s="26">
        <v>129534074.18000001</v>
      </c>
      <c r="L443" s="26">
        <v>242595100</v>
      </c>
      <c r="M443" s="26">
        <v>224869230</v>
      </c>
      <c r="N443" s="26">
        <v>136241400</v>
      </c>
      <c r="O443" s="26">
        <v>2614653120</v>
      </c>
      <c r="P443" s="26">
        <v>240230386</v>
      </c>
      <c r="Q443" s="26">
        <v>339577640</v>
      </c>
      <c r="R443" s="26">
        <v>520928300</v>
      </c>
      <c r="S443" s="26">
        <v>189439400</v>
      </c>
      <c r="T443" s="26">
        <v>187499500</v>
      </c>
      <c r="U443" s="26">
        <v>356982900</v>
      </c>
      <c r="V443" s="26">
        <v>419274000</v>
      </c>
    </row>
    <row r="444" spans="2:22" ht="13.2" thickBot="1" x14ac:dyDescent="0.25">
      <c r="B444" s="40" t="s">
        <v>152</v>
      </c>
      <c r="C444" s="26">
        <v>466762460.67701995</v>
      </c>
      <c r="D444" s="26">
        <v>472224327.27250004</v>
      </c>
      <c r="E444" s="26">
        <v>163802573.65149999</v>
      </c>
      <c r="F444" s="26">
        <v>258356665.1144999</v>
      </c>
      <c r="G444" s="26">
        <v>555913239.06289196</v>
      </c>
      <c r="H444" s="26">
        <v>707503239.47345996</v>
      </c>
      <c r="I444" s="26">
        <v>643105483.88557696</v>
      </c>
      <c r="J444" s="26">
        <v>994653876.37218797</v>
      </c>
      <c r="K444" s="26">
        <v>349471851.84682399</v>
      </c>
      <c r="L444" s="26">
        <v>418902760</v>
      </c>
      <c r="M444" s="26">
        <v>824359420</v>
      </c>
      <c r="N444" s="26">
        <v>319602859</v>
      </c>
      <c r="O444" s="26">
        <v>3665189920</v>
      </c>
      <c r="P444" s="26">
        <v>627708760</v>
      </c>
      <c r="Q444" s="26">
        <v>411388440</v>
      </c>
      <c r="R444" s="26">
        <v>973850100</v>
      </c>
      <c r="S444" s="26">
        <v>727912000</v>
      </c>
      <c r="T444" s="26">
        <v>846222000</v>
      </c>
      <c r="U444" s="26">
        <v>739931700</v>
      </c>
      <c r="V444" s="26">
        <v>2210069000</v>
      </c>
    </row>
    <row r="445" spans="2:22" ht="13.2" thickBot="1" x14ac:dyDescent="0.25">
      <c r="B445" s="36" t="s">
        <v>198</v>
      </c>
      <c r="C445" s="28">
        <v>1363560149.6941509</v>
      </c>
      <c r="D445" s="28">
        <v>1379711833.9962463</v>
      </c>
      <c r="E445" s="28">
        <v>626790835.66259289</v>
      </c>
      <c r="F445" s="28">
        <v>709209748.45849991</v>
      </c>
      <c r="G445" s="28">
        <v>899522458.49155307</v>
      </c>
      <c r="H445" s="28">
        <v>1188857082.8766608</v>
      </c>
      <c r="I445" s="28">
        <v>1504154161.4662104</v>
      </c>
      <c r="J445" s="28">
        <v>1583736652.6373632</v>
      </c>
      <c r="K445" s="28">
        <v>1096074257.315274</v>
      </c>
      <c r="L445" s="28">
        <f t="shared" ref="L445:Q445" si="75">SUM(L442:L444)</f>
        <v>1195613260</v>
      </c>
      <c r="M445" s="28">
        <f t="shared" si="75"/>
        <v>1954468030</v>
      </c>
      <c r="N445" s="28">
        <f t="shared" si="75"/>
        <v>1614275689</v>
      </c>
      <c r="O445" s="28">
        <f t="shared" si="75"/>
        <v>7808442823</v>
      </c>
      <c r="P445" s="28">
        <f t="shared" si="75"/>
        <v>2003743012</v>
      </c>
      <c r="Q445" s="28">
        <f t="shared" si="75"/>
        <v>1449695476</v>
      </c>
      <c r="R445" s="28">
        <f t="shared" ref="R445" si="76">SUM(R442:R444)</f>
        <v>2424698180</v>
      </c>
      <c r="S445" s="28">
        <f>SUM(S442:S444)</f>
        <v>1877453800</v>
      </c>
      <c r="T445" s="28">
        <f>SUM(T442:T444)</f>
        <v>1916981350</v>
      </c>
      <c r="U445" s="28">
        <f>SUM(U442:U444)</f>
        <v>1906040680</v>
      </c>
      <c r="V445" s="28">
        <f>SUM(V442:V444)</f>
        <v>4010651870</v>
      </c>
    </row>
    <row r="449" spans="2:22" ht="13.2" thickBot="1" x14ac:dyDescent="0.25">
      <c r="B449" s="30" t="s">
        <v>59</v>
      </c>
    </row>
    <row r="450" spans="2:22" ht="13.2" thickBot="1" x14ac:dyDescent="0.25">
      <c r="B450" s="27"/>
      <c r="C450" s="33" t="s">
        <v>23</v>
      </c>
      <c r="D450" s="33" t="s">
        <v>24</v>
      </c>
      <c r="E450" s="33" t="s">
        <v>25</v>
      </c>
      <c r="F450" s="33" t="s">
        <v>26</v>
      </c>
      <c r="G450" s="33" t="s">
        <v>27</v>
      </c>
      <c r="H450" s="33" t="s">
        <v>28</v>
      </c>
      <c r="I450" s="33" t="s">
        <v>29</v>
      </c>
      <c r="J450" s="33" t="s">
        <v>30</v>
      </c>
      <c r="K450" s="37" t="s">
        <v>211</v>
      </c>
      <c r="L450" s="37" t="s">
        <v>212</v>
      </c>
      <c r="M450" s="37" t="s">
        <v>213</v>
      </c>
      <c r="N450" s="37" t="s">
        <v>217</v>
      </c>
      <c r="O450" s="37" t="s">
        <v>219</v>
      </c>
      <c r="P450" s="37" t="s">
        <v>220</v>
      </c>
      <c r="Q450" s="37" t="s">
        <v>221</v>
      </c>
      <c r="R450" s="37" t="s">
        <v>222</v>
      </c>
      <c r="S450" s="37" t="s">
        <v>223</v>
      </c>
      <c r="T450" s="37" t="s">
        <v>224</v>
      </c>
      <c r="U450" s="24" t="s">
        <v>228</v>
      </c>
      <c r="V450" s="24" t="s">
        <v>229</v>
      </c>
    </row>
    <row r="451" spans="2:22" ht="12.6" x14ac:dyDescent="0.2">
      <c r="B451" s="40" t="s">
        <v>150</v>
      </c>
      <c r="C451" s="26">
        <v>154</v>
      </c>
      <c r="D451" s="26">
        <v>176</v>
      </c>
      <c r="E451" s="26">
        <v>133</v>
      </c>
      <c r="F451" s="26">
        <v>46</v>
      </c>
      <c r="G451" s="26">
        <v>103</v>
      </c>
      <c r="H451" s="26">
        <v>171</v>
      </c>
      <c r="I451" s="26">
        <v>129</v>
      </c>
      <c r="J451" s="26">
        <v>140</v>
      </c>
      <c r="K451" s="26">
        <v>139</v>
      </c>
      <c r="L451" s="26">
        <v>172</v>
      </c>
      <c r="M451" s="26">
        <v>149</v>
      </c>
      <c r="N451" s="26">
        <v>183</v>
      </c>
      <c r="O451" s="26">
        <v>297</v>
      </c>
      <c r="P451" s="26">
        <v>159</v>
      </c>
      <c r="Q451" s="26">
        <v>158</v>
      </c>
      <c r="R451" s="26">
        <v>205</v>
      </c>
      <c r="S451" s="26">
        <v>118</v>
      </c>
      <c r="T451" s="26">
        <v>95</v>
      </c>
      <c r="U451" s="26">
        <v>71</v>
      </c>
      <c r="V451" s="26">
        <v>90</v>
      </c>
    </row>
    <row r="452" spans="2:22" ht="12.6" x14ac:dyDescent="0.2">
      <c r="B452" s="40" t="s">
        <v>151</v>
      </c>
      <c r="C452" s="26">
        <v>42</v>
      </c>
      <c r="D452" s="26">
        <v>21</v>
      </c>
      <c r="E452" s="26">
        <v>16</v>
      </c>
      <c r="F452" s="26">
        <v>54</v>
      </c>
      <c r="G452" s="26">
        <v>8</v>
      </c>
      <c r="H452" s="26">
        <v>10</v>
      </c>
      <c r="I452" s="26">
        <v>78</v>
      </c>
      <c r="J452" s="26">
        <v>33</v>
      </c>
      <c r="K452" s="26">
        <v>11</v>
      </c>
      <c r="L452" s="26">
        <v>36</v>
      </c>
      <c r="M452" s="26">
        <v>42</v>
      </c>
      <c r="N452" s="26">
        <v>19</v>
      </c>
      <c r="O452" s="26">
        <v>36</v>
      </c>
      <c r="P452" s="26">
        <v>24</v>
      </c>
      <c r="Q452" s="26">
        <v>28</v>
      </c>
      <c r="R452" s="26">
        <v>60</v>
      </c>
      <c r="S452" s="26">
        <v>20</v>
      </c>
      <c r="T452" s="26">
        <v>25</v>
      </c>
      <c r="U452" s="26">
        <v>75</v>
      </c>
      <c r="V452" s="26">
        <v>63</v>
      </c>
    </row>
    <row r="453" spans="2:22" ht="13.2" thickBot="1" x14ac:dyDescent="0.25">
      <c r="B453" s="40" t="s">
        <v>152</v>
      </c>
      <c r="C453" s="26">
        <v>164</v>
      </c>
      <c r="D453" s="26">
        <v>119</v>
      </c>
      <c r="E453" s="26">
        <v>82</v>
      </c>
      <c r="F453" s="26">
        <v>137</v>
      </c>
      <c r="G453" s="26">
        <v>116</v>
      </c>
      <c r="H453" s="26">
        <v>148</v>
      </c>
      <c r="I453" s="26">
        <v>221</v>
      </c>
      <c r="J453" s="26">
        <v>233</v>
      </c>
      <c r="K453" s="26">
        <v>81</v>
      </c>
      <c r="L453" s="26">
        <v>170</v>
      </c>
      <c r="M453" s="26">
        <v>258</v>
      </c>
      <c r="N453" s="26">
        <v>252</v>
      </c>
      <c r="O453" s="26">
        <v>138</v>
      </c>
      <c r="P453" s="26">
        <v>195</v>
      </c>
      <c r="Q453" s="26">
        <v>133</v>
      </c>
      <c r="R453" s="26">
        <v>168</v>
      </c>
      <c r="S453" s="26">
        <v>394</v>
      </c>
      <c r="T453" s="26">
        <v>306</v>
      </c>
      <c r="U453" s="26">
        <v>239</v>
      </c>
      <c r="V453" s="26">
        <v>173</v>
      </c>
    </row>
    <row r="454" spans="2:22" ht="13.2" thickBot="1" x14ac:dyDescent="0.25">
      <c r="B454" s="36" t="s">
        <v>114</v>
      </c>
      <c r="C454" s="28">
        <v>360</v>
      </c>
      <c r="D454" s="28">
        <v>316</v>
      </c>
      <c r="E454" s="28">
        <v>231</v>
      </c>
      <c r="F454" s="28">
        <v>237</v>
      </c>
      <c r="G454" s="28">
        <v>227</v>
      </c>
      <c r="H454" s="28">
        <v>329</v>
      </c>
      <c r="I454" s="28">
        <v>428</v>
      </c>
      <c r="J454" s="28">
        <v>406</v>
      </c>
      <c r="K454" s="28">
        <v>231</v>
      </c>
      <c r="L454" s="28">
        <f t="shared" ref="L454:Q454" si="77">SUM(L451:L453)</f>
        <v>378</v>
      </c>
      <c r="M454" s="28">
        <f t="shared" si="77"/>
        <v>449</v>
      </c>
      <c r="N454" s="28">
        <f t="shared" si="77"/>
        <v>454</v>
      </c>
      <c r="O454" s="28">
        <f t="shared" si="77"/>
        <v>471</v>
      </c>
      <c r="P454" s="28">
        <f t="shared" si="77"/>
        <v>378</v>
      </c>
      <c r="Q454" s="28">
        <f t="shared" si="77"/>
        <v>319</v>
      </c>
      <c r="R454" s="28">
        <f t="shared" ref="R454:S454" si="78">SUM(R451:R453)</f>
        <v>433</v>
      </c>
      <c r="S454" s="28">
        <f t="shared" si="78"/>
        <v>532</v>
      </c>
      <c r="T454" s="28">
        <f t="shared" ref="T454:V454" si="79">SUM(T451:T453)</f>
        <v>426</v>
      </c>
      <c r="U454" s="28">
        <f t="shared" si="79"/>
        <v>385</v>
      </c>
      <c r="V454" s="28">
        <f t="shared" si="79"/>
        <v>326</v>
      </c>
    </row>
    <row r="458" spans="2:22" ht="13.2" thickBot="1" x14ac:dyDescent="0.25">
      <c r="B458" s="30" t="s">
        <v>200</v>
      </c>
    </row>
    <row r="459" spans="2:22" ht="13.2" thickBot="1" x14ac:dyDescent="0.25">
      <c r="B459" s="32"/>
      <c r="C459" s="33" t="s">
        <v>23</v>
      </c>
      <c r="D459" s="33" t="s">
        <v>24</v>
      </c>
      <c r="E459" s="33" t="s">
        <v>25</v>
      </c>
      <c r="F459" s="33" t="s">
        <v>26</v>
      </c>
      <c r="G459" s="33" t="s">
        <v>27</v>
      </c>
      <c r="H459" s="33" t="s">
        <v>28</v>
      </c>
      <c r="I459" s="33" t="s">
        <v>29</v>
      </c>
      <c r="J459" s="33" t="s">
        <v>30</v>
      </c>
      <c r="K459" s="37" t="s">
        <v>211</v>
      </c>
      <c r="L459" s="37" t="s">
        <v>212</v>
      </c>
      <c r="M459" s="37" t="s">
        <v>213</v>
      </c>
      <c r="N459" s="37" t="s">
        <v>217</v>
      </c>
      <c r="O459" s="37" t="s">
        <v>219</v>
      </c>
      <c r="P459" s="37" t="s">
        <v>220</v>
      </c>
      <c r="Q459" s="37" t="s">
        <v>221</v>
      </c>
      <c r="R459" s="37" t="s">
        <v>222</v>
      </c>
      <c r="S459" s="37" t="s">
        <v>223</v>
      </c>
      <c r="T459" s="37" t="s">
        <v>224</v>
      </c>
      <c r="U459" s="24" t="s">
        <v>228</v>
      </c>
      <c r="V459" s="24" t="s">
        <v>229</v>
      </c>
    </row>
    <row r="460" spans="2:22" ht="12.6" x14ac:dyDescent="0.2">
      <c r="B460" s="34" t="s">
        <v>74</v>
      </c>
      <c r="C460" s="35">
        <v>513089623.81</v>
      </c>
      <c r="D460" s="35">
        <v>579130216.73374629</v>
      </c>
      <c r="E460" s="35">
        <v>132198040.88</v>
      </c>
      <c r="F460" s="35">
        <v>145021318.35600001</v>
      </c>
      <c r="G460" s="35">
        <v>530199823.42855299</v>
      </c>
      <c r="H460" s="35">
        <v>468899546.29999995</v>
      </c>
      <c r="I460" s="35">
        <v>608506990.66787708</v>
      </c>
      <c r="J460" s="35">
        <v>316841801.35975122</v>
      </c>
      <c r="K460" s="35">
        <v>180278360.72777399</v>
      </c>
      <c r="L460" s="35">
        <v>429861890</v>
      </c>
      <c r="M460" s="35">
        <v>547543630</v>
      </c>
      <c r="N460" s="35">
        <v>777344400</v>
      </c>
      <c r="O460" s="35">
        <v>4106430220</v>
      </c>
      <c r="P460" s="35">
        <v>735808700</v>
      </c>
      <c r="Q460" s="35">
        <v>291949760</v>
      </c>
      <c r="R460" s="35">
        <v>515337960</v>
      </c>
      <c r="S460" s="35">
        <v>703158800</v>
      </c>
      <c r="T460" s="35">
        <v>540430800</v>
      </c>
      <c r="U460" s="35">
        <v>320519100</v>
      </c>
      <c r="V460" s="35">
        <v>1838700800</v>
      </c>
    </row>
    <row r="461" spans="2:22" ht="12.6" x14ac:dyDescent="0.2">
      <c r="B461" s="34" t="s">
        <v>75</v>
      </c>
      <c r="C461" s="35">
        <v>384008041.09979999</v>
      </c>
      <c r="D461" s="35">
        <v>427970822.22250003</v>
      </c>
      <c r="E461" s="35">
        <v>306080637.15809304</v>
      </c>
      <c r="F461" s="35">
        <v>315700753.07274997</v>
      </c>
      <c r="G461" s="35">
        <v>281595288.00300002</v>
      </c>
      <c r="H461" s="35">
        <v>353412371.91195101</v>
      </c>
      <c r="I461" s="35">
        <v>423154129.13633287</v>
      </c>
      <c r="J461" s="35">
        <v>513645408.46338534</v>
      </c>
      <c r="K461" s="35">
        <v>430470444.00750005</v>
      </c>
      <c r="L461" s="35">
        <v>364826100</v>
      </c>
      <c r="M461" s="35">
        <v>559575206</v>
      </c>
      <c r="N461" s="35">
        <v>237917460</v>
      </c>
      <c r="O461" s="35">
        <v>469925543</v>
      </c>
      <c r="P461" s="35">
        <v>467893891</v>
      </c>
      <c r="Q461" s="35">
        <v>405982696</v>
      </c>
      <c r="R461" s="35">
        <v>970907420</v>
      </c>
      <c r="S461" s="35">
        <v>783036100</v>
      </c>
      <c r="T461" s="35">
        <v>809891460</v>
      </c>
      <c r="U461" s="35">
        <v>865567940</v>
      </c>
      <c r="V461" s="35">
        <v>981021660</v>
      </c>
    </row>
    <row r="462" spans="2:22" ht="12.6" x14ac:dyDescent="0.2">
      <c r="B462" s="34" t="s">
        <v>76</v>
      </c>
      <c r="C462" s="35">
        <v>65439136.299999997</v>
      </c>
      <c r="D462" s="35">
        <v>69198698.989999995</v>
      </c>
      <c r="E462" s="35">
        <v>29718025.379999999</v>
      </c>
      <c r="F462" s="35">
        <v>65258044.200000003</v>
      </c>
      <c r="G462" s="35">
        <v>541627.09000000008</v>
      </c>
      <c r="H462" s="35">
        <v>71602377.909999996</v>
      </c>
      <c r="I462" s="35">
        <v>10655548</v>
      </c>
      <c r="J462" s="35">
        <v>81980006.989999995</v>
      </c>
      <c r="K462" s="35">
        <v>15451600</v>
      </c>
      <c r="L462" s="35">
        <v>29157400</v>
      </c>
      <c r="M462" s="35">
        <v>434344770</v>
      </c>
      <c r="N462" s="35">
        <v>117220100</v>
      </c>
      <c r="O462" s="35">
        <v>41298030</v>
      </c>
      <c r="P462" s="35">
        <v>105935100</v>
      </c>
      <c r="Q462" s="35">
        <v>270780420</v>
      </c>
      <c r="R462" s="35">
        <v>540285800</v>
      </c>
      <c r="S462" s="35">
        <v>95890600</v>
      </c>
      <c r="T462" s="35">
        <v>120810400</v>
      </c>
      <c r="U462" s="35">
        <v>168041463</v>
      </c>
      <c r="V462" s="35">
        <v>479436300</v>
      </c>
    </row>
    <row r="463" spans="2:22" ht="13.2" thickBot="1" x14ac:dyDescent="0.25">
      <c r="B463" s="34" t="s">
        <v>77</v>
      </c>
      <c r="C463" s="35">
        <v>401023348.48435104</v>
      </c>
      <c r="D463" s="35">
        <v>418484627.85000002</v>
      </c>
      <c r="E463" s="35">
        <v>158794132.24449998</v>
      </c>
      <c r="F463" s="35">
        <v>183229632.82974985</v>
      </c>
      <c r="G463" s="35">
        <v>87185719.970000014</v>
      </c>
      <c r="H463" s="35">
        <v>294942786.75470996</v>
      </c>
      <c r="I463" s="35">
        <v>461837493.662</v>
      </c>
      <c r="J463" s="35">
        <v>671269435.82422709</v>
      </c>
      <c r="K463" s="35">
        <v>469873852.57999998</v>
      </c>
      <c r="L463" s="35">
        <v>371767660</v>
      </c>
      <c r="M463" s="35">
        <v>413005170</v>
      </c>
      <c r="N463" s="35">
        <v>481793571</v>
      </c>
      <c r="O463" s="35">
        <v>3190788680</v>
      </c>
      <c r="P463" s="35">
        <v>694105670</v>
      </c>
      <c r="Q463" s="35">
        <v>480983890</v>
      </c>
      <c r="R463" s="35">
        <v>398168350</v>
      </c>
      <c r="S463" s="35">
        <v>295367580.43000001</v>
      </c>
      <c r="T463" s="35">
        <v>445848981</v>
      </c>
      <c r="U463" s="35">
        <v>551912501.18000007</v>
      </c>
      <c r="V463" s="35">
        <v>711485000</v>
      </c>
    </row>
    <row r="464" spans="2:22" ht="13.2" thickBot="1" x14ac:dyDescent="0.25">
      <c r="B464" s="36" t="s">
        <v>19</v>
      </c>
      <c r="C464" s="28">
        <v>1363560149.6941509</v>
      </c>
      <c r="D464" s="28">
        <v>1494784365.7962465</v>
      </c>
      <c r="E464" s="28">
        <v>626790835.66259301</v>
      </c>
      <c r="F464" s="28">
        <v>709209748.45849979</v>
      </c>
      <c r="G464" s="28">
        <v>899522458.49155307</v>
      </c>
      <c r="H464" s="28">
        <v>1188857082.8766608</v>
      </c>
      <c r="I464" s="28">
        <v>1504154161.4662099</v>
      </c>
      <c r="J464" s="28">
        <v>1583736652.6373637</v>
      </c>
      <c r="K464" s="28">
        <v>1096074257.315274</v>
      </c>
      <c r="L464" s="28">
        <f t="shared" ref="L464:Q464" si="80">SUM(L460:L463)</f>
        <v>1195613050</v>
      </c>
      <c r="M464" s="28">
        <f t="shared" si="80"/>
        <v>1954468776</v>
      </c>
      <c r="N464" s="28">
        <f t="shared" si="80"/>
        <v>1614275531</v>
      </c>
      <c r="O464" s="28">
        <f t="shared" si="80"/>
        <v>7808442473</v>
      </c>
      <c r="P464" s="28">
        <f t="shared" si="80"/>
        <v>2003743361</v>
      </c>
      <c r="Q464" s="28">
        <f t="shared" si="80"/>
        <v>1449696766</v>
      </c>
      <c r="R464" s="28">
        <f t="shared" ref="R464" si="81">SUM(R460:R463)</f>
        <v>2424699530</v>
      </c>
      <c r="S464" s="28">
        <v>1877453080.4299998</v>
      </c>
      <c r="T464" s="28">
        <f>SUM(T460:T463)</f>
        <v>1916981641</v>
      </c>
      <c r="U464" s="28">
        <f>SUM(U460:U463)</f>
        <v>1906041004.1800001</v>
      </c>
      <c r="V464" s="28">
        <f>SUM(V460:V463)</f>
        <v>4010643760</v>
      </c>
    </row>
    <row r="468" spans="2:22" ht="13.2" thickBot="1" x14ac:dyDescent="0.25">
      <c r="B468" s="31" t="s">
        <v>50</v>
      </c>
    </row>
    <row r="469" spans="2:22" ht="13.2" thickBot="1" x14ac:dyDescent="0.25">
      <c r="B469" s="32"/>
      <c r="C469" s="33" t="s">
        <v>23</v>
      </c>
      <c r="D469" s="33" t="s">
        <v>24</v>
      </c>
      <c r="E469" s="33" t="s">
        <v>25</v>
      </c>
      <c r="F469" s="33" t="s">
        <v>26</v>
      </c>
      <c r="G469" s="33" t="s">
        <v>27</v>
      </c>
      <c r="H469" s="33" t="s">
        <v>28</v>
      </c>
      <c r="I469" s="33" t="s">
        <v>29</v>
      </c>
      <c r="J469" s="33" t="s">
        <v>30</v>
      </c>
      <c r="K469" s="37" t="s">
        <v>211</v>
      </c>
      <c r="L469" s="37" t="s">
        <v>212</v>
      </c>
      <c r="M469" s="37" t="s">
        <v>213</v>
      </c>
      <c r="N469" s="37" t="s">
        <v>217</v>
      </c>
      <c r="O469" s="37" t="s">
        <v>219</v>
      </c>
      <c r="P469" s="37" t="s">
        <v>220</v>
      </c>
      <c r="Q469" s="37" t="s">
        <v>221</v>
      </c>
      <c r="R469" s="37" t="s">
        <v>222</v>
      </c>
      <c r="S469" s="37" t="s">
        <v>223</v>
      </c>
      <c r="T469" s="37" t="s">
        <v>224</v>
      </c>
      <c r="U469" s="24" t="s">
        <v>228</v>
      </c>
      <c r="V469" s="24" t="s">
        <v>229</v>
      </c>
    </row>
    <row r="470" spans="2:22" ht="12.6" x14ac:dyDescent="0.2">
      <c r="B470" s="34" t="s">
        <v>74</v>
      </c>
      <c r="C470" s="35">
        <v>74</v>
      </c>
      <c r="D470" s="35">
        <v>63</v>
      </c>
      <c r="E470" s="35">
        <v>21</v>
      </c>
      <c r="F470" s="35">
        <v>16</v>
      </c>
      <c r="G470" s="35">
        <v>55</v>
      </c>
      <c r="H470" s="35">
        <v>43</v>
      </c>
      <c r="I470" s="35">
        <v>47</v>
      </c>
      <c r="J470" s="35">
        <v>33</v>
      </c>
      <c r="K470" s="35">
        <v>22</v>
      </c>
      <c r="L470" s="35">
        <v>37</v>
      </c>
      <c r="M470" s="35">
        <v>26</v>
      </c>
      <c r="N470" s="35">
        <v>44</v>
      </c>
      <c r="O470" s="35">
        <v>27</v>
      </c>
      <c r="P470" s="35">
        <v>27</v>
      </c>
      <c r="Q470" s="35">
        <v>75</v>
      </c>
      <c r="R470" s="35">
        <v>31</v>
      </c>
      <c r="S470" s="35">
        <v>31</v>
      </c>
      <c r="T470" s="35">
        <v>46</v>
      </c>
      <c r="U470" s="35">
        <v>14</v>
      </c>
      <c r="V470" s="35">
        <v>29</v>
      </c>
    </row>
    <row r="471" spans="2:22" ht="12.6" x14ac:dyDescent="0.2">
      <c r="B471" s="34" t="s">
        <v>75</v>
      </c>
      <c r="C471" s="35">
        <v>188</v>
      </c>
      <c r="D471" s="35">
        <v>240</v>
      </c>
      <c r="E471" s="35">
        <v>100</v>
      </c>
      <c r="F471" s="35">
        <v>189</v>
      </c>
      <c r="G471" s="35">
        <v>139</v>
      </c>
      <c r="H471" s="35">
        <v>191</v>
      </c>
      <c r="I471" s="35">
        <v>273</v>
      </c>
      <c r="J471" s="35">
        <v>219</v>
      </c>
      <c r="K471" s="35">
        <v>149</v>
      </c>
      <c r="L471" s="35">
        <v>189</v>
      </c>
      <c r="M471" s="35">
        <v>311</v>
      </c>
      <c r="N471" s="35">
        <v>275</v>
      </c>
      <c r="O471" s="35">
        <v>191</v>
      </c>
      <c r="P471" s="35">
        <v>269</v>
      </c>
      <c r="Q471" s="35">
        <v>185</v>
      </c>
      <c r="R471" s="35">
        <v>209</v>
      </c>
      <c r="S471" s="35">
        <v>454</v>
      </c>
      <c r="T471" s="35">
        <v>310</v>
      </c>
      <c r="U471" s="35">
        <v>269</v>
      </c>
      <c r="V471" s="35">
        <v>201</v>
      </c>
    </row>
    <row r="472" spans="2:22" ht="12.6" x14ac:dyDescent="0.2">
      <c r="B472" s="34" t="s">
        <v>76</v>
      </c>
      <c r="C472" s="35">
        <v>7</v>
      </c>
      <c r="D472" s="35">
        <v>11</v>
      </c>
      <c r="E472" s="35">
        <v>15</v>
      </c>
      <c r="F472" s="35">
        <v>6</v>
      </c>
      <c r="G472" s="35">
        <v>3</v>
      </c>
      <c r="H472" s="35">
        <v>60</v>
      </c>
      <c r="I472" s="35">
        <v>3</v>
      </c>
      <c r="J472" s="35">
        <v>27</v>
      </c>
      <c r="K472" s="35">
        <v>13</v>
      </c>
      <c r="L472" s="35">
        <v>16</v>
      </c>
      <c r="M472" s="35">
        <v>14</v>
      </c>
      <c r="N472" s="35">
        <v>17</v>
      </c>
      <c r="O472" s="35">
        <v>14</v>
      </c>
      <c r="P472" s="35">
        <v>8</v>
      </c>
      <c r="Q472" s="35">
        <v>15</v>
      </c>
      <c r="R472" s="35">
        <v>39</v>
      </c>
      <c r="S472" s="35">
        <v>6</v>
      </c>
      <c r="T472" s="35">
        <v>15</v>
      </c>
      <c r="U472" s="35">
        <v>12</v>
      </c>
      <c r="V472" s="35">
        <v>31</v>
      </c>
    </row>
    <row r="473" spans="2:22" ht="13.2" thickBot="1" x14ac:dyDescent="0.25">
      <c r="B473" s="34" t="s">
        <v>77</v>
      </c>
      <c r="C473" s="35">
        <v>91</v>
      </c>
      <c r="D473" s="35">
        <v>90</v>
      </c>
      <c r="E473" s="35">
        <v>95</v>
      </c>
      <c r="F473" s="35">
        <v>26</v>
      </c>
      <c r="G473" s="35">
        <v>30</v>
      </c>
      <c r="H473" s="35">
        <v>35</v>
      </c>
      <c r="I473" s="35">
        <v>105</v>
      </c>
      <c r="J473" s="35">
        <v>127</v>
      </c>
      <c r="K473" s="35">
        <v>47</v>
      </c>
      <c r="L473" s="35">
        <v>136</v>
      </c>
      <c r="M473" s="35">
        <v>98</v>
      </c>
      <c r="N473" s="35">
        <v>118</v>
      </c>
      <c r="O473" s="35">
        <v>239</v>
      </c>
      <c r="P473" s="35">
        <v>74</v>
      </c>
      <c r="Q473" s="35">
        <v>44</v>
      </c>
      <c r="R473" s="35">
        <v>154</v>
      </c>
      <c r="S473" s="35">
        <v>41</v>
      </c>
      <c r="T473" s="35">
        <v>55</v>
      </c>
      <c r="U473" s="35">
        <v>90</v>
      </c>
      <c r="V473" s="35">
        <v>65</v>
      </c>
    </row>
    <row r="474" spans="2:22" ht="13.2" thickBot="1" x14ac:dyDescent="0.25">
      <c r="B474" s="36" t="s">
        <v>19</v>
      </c>
      <c r="C474" s="28">
        <v>360</v>
      </c>
      <c r="D474" s="28">
        <v>404</v>
      </c>
      <c r="E474" s="28">
        <v>231</v>
      </c>
      <c r="F474" s="28">
        <v>237</v>
      </c>
      <c r="G474" s="28">
        <v>227</v>
      </c>
      <c r="H474" s="28">
        <v>329</v>
      </c>
      <c r="I474" s="28">
        <v>428</v>
      </c>
      <c r="J474" s="28">
        <v>406</v>
      </c>
      <c r="K474" s="28">
        <v>231</v>
      </c>
      <c r="L474" s="28">
        <f t="shared" ref="L474:Q474" si="82">SUM(L470:L473)</f>
        <v>378</v>
      </c>
      <c r="M474" s="28">
        <f t="shared" si="82"/>
        <v>449</v>
      </c>
      <c r="N474" s="28">
        <f t="shared" si="82"/>
        <v>454</v>
      </c>
      <c r="O474" s="28">
        <f t="shared" si="82"/>
        <v>471</v>
      </c>
      <c r="P474" s="28">
        <f t="shared" si="82"/>
        <v>378</v>
      </c>
      <c r="Q474" s="28">
        <f t="shared" si="82"/>
        <v>319</v>
      </c>
      <c r="R474" s="28">
        <f t="shared" ref="R474" si="83">SUM(R470:R473)</f>
        <v>433</v>
      </c>
      <c r="S474" s="28">
        <v>532</v>
      </c>
      <c r="T474" s="28">
        <f>SUM(T470:T473)</f>
        <v>426</v>
      </c>
      <c r="U474" s="28">
        <f>SUM(U470:U473)</f>
        <v>385</v>
      </c>
      <c r="V474" s="28">
        <f>SUM(V470:V473)</f>
        <v>326</v>
      </c>
    </row>
    <row r="478" spans="2:22" ht="12.6" x14ac:dyDescent="0.2">
      <c r="B478" s="30" t="s">
        <v>10</v>
      </c>
    </row>
    <row r="480" spans="2:22" ht="13.2" thickBot="1" x14ac:dyDescent="0.25">
      <c r="B480" s="30" t="s">
        <v>207</v>
      </c>
    </row>
    <row r="481" spans="2:22" ht="13.2" thickBot="1" x14ac:dyDescent="0.25">
      <c r="B481" s="32"/>
      <c r="C481" s="33" t="s">
        <v>23</v>
      </c>
      <c r="D481" s="33" t="s">
        <v>24</v>
      </c>
      <c r="E481" s="33" t="s">
        <v>25</v>
      </c>
      <c r="F481" s="33" t="s">
        <v>26</v>
      </c>
      <c r="G481" s="33" t="s">
        <v>27</v>
      </c>
      <c r="H481" s="33" t="s">
        <v>28</v>
      </c>
      <c r="I481" s="33" t="s">
        <v>29</v>
      </c>
      <c r="J481" s="33" t="s">
        <v>30</v>
      </c>
      <c r="K481" s="37" t="s">
        <v>211</v>
      </c>
      <c r="L481" s="37" t="s">
        <v>212</v>
      </c>
      <c r="M481" s="37" t="s">
        <v>213</v>
      </c>
      <c r="N481" s="37" t="s">
        <v>217</v>
      </c>
      <c r="O481" s="37" t="s">
        <v>219</v>
      </c>
      <c r="P481" s="37" t="s">
        <v>220</v>
      </c>
      <c r="Q481" s="37" t="s">
        <v>221</v>
      </c>
      <c r="R481" s="37" t="s">
        <v>222</v>
      </c>
      <c r="S481" s="37" t="s">
        <v>223</v>
      </c>
      <c r="T481" s="37" t="s">
        <v>224</v>
      </c>
      <c r="U481" s="24" t="s">
        <v>228</v>
      </c>
      <c r="V481" s="24" t="s">
        <v>229</v>
      </c>
    </row>
    <row r="482" spans="2:22" ht="12.6" x14ac:dyDescent="0.2">
      <c r="B482" s="34" t="s">
        <v>153</v>
      </c>
      <c r="C482" s="35">
        <v>0</v>
      </c>
      <c r="D482" s="35">
        <v>544050000</v>
      </c>
      <c r="E482" s="35">
        <v>0</v>
      </c>
      <c r="F482" s="35">
        <v>125000000</v>
      </c>
      <c r="G482" s="35">
        <v>235001962</v>
      </c>
      <c r="H482" s="35">
        <v>150000000</v>
      </c>
      <c r="I482" s="35">
        <v>49037000</v>
      </c>
      <c r="J482" s="35">
        <v>217360000</v>
      </c>
      <c r="K482" s="35">
        <v>83117500</v>
      </c>
      <c r="L482" s="35">
        <v>210026000</v>
      </c>
      <c r="M482" s="35">
        <v>124298460</v>
      </c>
      <c r="N482" s="35">
        <v>792256000</v>
      </c>
      <c r="O482" s="35">
        <v>931402000</v>
      </c>
      <c r="P482" s="35">
        <v>823115480</v>
      </c>
      <c r="Q482" s="35">
        <v>283669385.80000001</v>
      </c>
      <c r="R482" s="35">
        <v>835543200</v>
      </c>
      <c r="S482" s="35">
        <v>1882034000</v>
      </c>
      <c r="T482" s="35">
        <v>346446600</v>
      </c>
      <c r="U482" s="35">
        <v>661727570</v>
      </c>
      <c r="V482" s="35">
        <v>3432353000</v>
      </c>
    </row>
    <row r="483" spans="2:22" ht="12.6" x14ac:dyDescent="0.2">
      <c r="B483" s="34" t="s">
        <v>154</v>
      </c>
      <c r="C483" s="35">
        <v>45666061.810000002</v>
      </c>
      <c r="D483" s="35">
        <v>68909843.320000097</v>
      </c>
      <c r="E483" s="35">
        <v>51937350.1599999</v>
      </c>
      <c r="F483" s="35">
        <v>15795120.02</v>
      </c>
      <c r="G483" s="35">
        <v>14731837.949999999</v>
      </c>
      <c r="H483" s="35">
        <v>3779451.44</v>
      </c>
      <c r="I483" s="35">
        <v>4293166.4800000004</v>
      </c>
      <c r="J483" s="35">
        <v>11217191.82</v>
      </c>
      <c r="K483" s="35">
        <v>19375086.850000001</v>
      </c>
      <c r="L483" s="35">
        <v>21005600</v>
      </c>
      <c r="M483" s="35">
        <v>7180100</v>
      </c>
      <c r="N483" s="35">
        <v>90505300</v>
      </c>
      <c r="O483" s="35">
        <v>3805060</v>
      </c>
      <c r="P483" s="35">
        <v>33598200</v>
      </c>
      <c r="Q483" s="35">
        <v>22438980</v>
      </c>
      <c r="R483" s="35">
        <v>500000</v>
      </c>
      <c r="S483" s="35">
        <v>3000000</v>
      </c>
      <c r="T483" s="35">
        <v>180365000</v>
      </c>
      <c r="U483" s="35">
        <v>0</v>
      </c>
      <c r="V483" s="35">
        <v>10000000</v>
      </c>
    </row>
    <row r="484" spans="2:22" ht="12.6" x14ac:dyDescent="0.2">
      <c r="B484" s="34" t="s">
        <v>155</v>
      </c>
      <c r="C484" s="35">
        <v>12103882.25</v>
      </c>
      <c r="D484" s="35">
        <v>14518588.09</v>
      </c>
      <c r="E484" s="35">
        <v>4079240</v>
      </c>
      <c r="F484" s="35">
        <v>159945</v>
      </c>
      <c r="G484" s="35">
        <v>8340483.1500000004</v>
      </c>
      <c r="H484" s="35">
        <v>525535.28</v>
      </c>
      <c r="I484" s="35">
        <v>525535.28</v>
      </c>
      <c r="J484" s="35">
        <v>0</v>
      </c>
      <c r="K484" s="35">
        <v>0</v>
      </c>
      <c r="L484" s="35">
        <v>0</v>
      </c>
      <c r="M484" s="35">
        <v>77978700</v>
      </c>
      <c r="N484" s="35">
        <v>172081800</v>
      </c>
      <c r="O484" s="35">
        <v>276758600</v>
      </c>
      <c r="P484" s="35">
        <v>266455000</v>
      </c>
      <c r="Q484" s="35">
        <v>7902000</v>
      </c>
      <c r="R484" s="35">
        <v>107500000</v>
      </c>
      <c r="S484" s="35">
        <v>188931250</v>
      </c>
      <c r="T484" s="35">
        <v>102682730</v>
      </c>
      <c r="U484" s="35">
        <v>47145180</v>
      </c>
      <c r="V484" s="35">
        <v>699444000</v>
      </c>
    </row>
    <row r="485" spans="2:22" ht="13.2" thickBot="1" x14ac:dyDescent="0.25">
      <c r="B485" s="34" t="s">
        <v>156</v>
      </c>
      <c r="C485" s="35">
        <v>1662185</v>
      </c>
      <c r="D485" s="35">
        <v>5098050.93</v>
      </c>
      <c r="E485" s="35">
        <v>637242.55000000005</v>
      </c>
      <c r="F485" s="35">
        <v>2531179.8199999998</v>
      </c>
      <c r="G485" s="35">
        <v>789870.05</v>
      </c>
      <c r="H485" s="35">
        <v>2039114.33</v>
      </c>
      <c r="I485" s="35">
        <v>2555863.5099999998</v>
      </c>
      <c r="J485" s="35">
        <v>26127389.609999999</v>
      </c>
      <c r="K485" s="35">
        <v>2599111.4700000002</v>
      </c>
      <c r="L485" s="35">
        <v>26907110</v>
      </c>
      <c r="M485" s="35">
        <v>79529687.400000006</v>
      </c>
      <c r="N485" s="35">
        <v>766114</v>
      </c>
      <c r="O485" s="35">
        <v>1020850</v>
      </c>
      <c r="P485" s="35">
        <v>17075900</v>
      </c>
      <c r="Q485" s="35">
        <v>0</v>
      </c>
      <c r="R485" s="35">
        <v>0</v>
      </c>
      <c r="S485" s="35">
        <v>0</v>
      </c>
      <c r="T485" s="35">
        <v>0</v>
      </c>
      <c r="U485" s="35">
        <v>14336838.6</v>
      </c>
      <c r="V485" s="35">
        <v>514367072.89999998</v>
      </c>
    </row>
    <row r="486" spans="2:22" ht="13.2" thickBot="1" x14ac:dyDescent="0.25">
      <c r="B486" s="36" t="s">
        <v>198</v>
      </c>
      <c r="C486" s="28">
        <v>59432129.060000002</v>
      </c>
      <c r="D486" s="28">
        <v>632576482.34000003</v>
      </c>
      <c r="E486" s="28">
        <v>56653832.709999897</v>
      </c>
      <c r="F486" s="28">
        <v>143486244.84</v>
      </c>
      <c r="G486" s="28">
        <v>258864153.15000001</v>
      </c>
      <c r="H486" s="28">
        <v>156344101.05000001</v>
      </c>
      <c r="I486" s="28">
        <v>56411565.270000003</v>
      </c>
      <c r="J486" s="28">
        <v>254704581.43000001</v>
      </c>
      <c r="K486" s="28">
        <v>105091698.31999999</v>
      </c>
      <c r="L486" s="28">
        <f t="shared" ref="L486:Q486" si="84">SUM(L482:L485)</f>
        <v>257938710</v>
      </c>
      <c r="M486" s="28">
        <f t="shared" si="84"/>
        <v>288986947.39999998</v>
      </c>
      <c r="N486" s="28">
        <f t="shared" si="84"/>
        <v>1055609214</v>
      </c>
      <c r="O486" s="28">
        <f t="shared" si="84"/>
        <v>1212986510</v>
      </c>
      <c r="P486" s="28">
        <f t="shared" si="84"/>
        <v>1140244580</v>
      </c>
      <c r="Q486" s="28">
        <f t="shared" si="84"/>
        <v>314010365.80000001</v>
      </c>
      <c r="R486" s="28">
        <f t="shared" ref="R486" si="85">SUM(R482:R485)</f>
        <v>943543200</v>
      </c>
      <c r="S486" s="28">
        <v>2073965250</v>
      </c>
      <c r="T486" s="28">
        <f>SUM(T482:T485)</f>
        <v>629494330</v>
      </c>
      <c r="U486" s="28">
        <f>SUM(U482:U485)</f>
        <v>723209588.60000002</v>
      </c>
      <c r="V486" s="28">
        <f>SUM(V482:V485)</f>
        <v>4656164072.8999996</v>
      </c>
    </row>
    <row r="490" spans="2:22" ht="13.2" thickBot="1" x14ac:dyDescent="0.25">
      <c r="B490" s="30" t="s">
        <v>60</v>
      </c>
    </row>
    <row r="491" spans="2:22" ht="13.2" thickBot="1" x14ac:dyDescent="0.25">
      <c r="B491" s="32"/>
      <c r="C491" s="33" t="s">
        <v>23</v>
      </c>
      <c r="D491" s="33" t="s">
        <v>24</v>
      </c>
      <c r="E491" s="33" t="s">
        <v>25</v>
      </c>
      <c r="F491" s="33" t="s">
        <v>26</v>
      </c>
      <c r="G491" s="33" t="s">
        <v>27</v>
      </c>
      <c r="H491" s="33" t="s">
        <v>28</v>
      </c>
      <c r="I491" s="33" t="s">
        <v>29</v>
      </c>
      <c r="J491" s="33" t="s">
        <v>30</v>
      </c>
      <c r="K491" s="37" t="s">
        <v>211</v>
      </c>
      <c r="L491" s="37" t="s">
        <v>212</v>
      </c>
      <c r="M491" s="37" t="s">
        <v>213</v>
      </c>
      <c r="N491" s="37" t="s">
        <v>217</v>
      </c>
      <c r="O491" s="37" t="s">
        <v>219</v>
      </c>
      <c r="P491" s="37" t="s">
        <v>220</v>
      </c>
      <c r="Q491" s="37" t="s">
        <v>221</v>
      </c>
      <c r="R491" s="37" t="s">
        <v>222</v>
      </c>
      <c r="S491" s="37" t="s">
        <v>223</v>
      </c>
      <c r="T491" s="37" t="s">
        <v>224</v>
      </c>
      <c r="U491" s="24" t="s">
        <v>228</v>
      </c>
      <c r="V491" s="24" t="s">
        <v>229</v>
      </c>
    </row>
    <row r="492" spans="2:22" ht="12.6" x14ac:dyDescent="0.2">
      <c r="B492" s="34" t="s">
        <v>153</v>
      </c>
      <c r="C492" s="35">
        <v>0</v>
      </c>
      <c r="D492" s="35">
        <v>5</v>
      </c>
      <c r="E492" s="35">
        <v>0</v>
      </c>
      <c r="F492" s="35">
        <v>1</v>
      </c>
      <c r="G492" s="35">
        <v>2</v>
      </c>
      <c r="H492" s="35">
        <v>1</v>
      </c>
      <c r="I492" s="35">
        <v>41</v>
      </c>
      <c r="J492" s="35">
        <v>48</v>
      </c>
      <c r="K492" s="35">
        <v>45</v>
      </c>
      <c r="L492" s="35">
        <v>7</v>
      </c>
      <c r="M492" s="35">
        <v>16</v>
      </c>
      <c r="N492" s="35">
        <v>6</v>
      </c>
      <c r="O492" s="35">
        <v>22</v>
      </c>
      <c r="P492" s="35">
        <v>8</v>
      </c>
      <c r="Q492" s="35">
        <v>19</v>
      </c>
      <c r="R492" s="35">
        <v>9</v>
      </c>
      <c r="S492" s="35">
        <v>18</v>
      </c>
      <c r="T492" s="35">
        <v>4</v>
      </c>
      <c r="U492" s="35">
        <v>6</v>
      </c>
      <c r="V492" s="35">
        <v>7</v>
      </c>
    </row>
    <row r="493" spans="2:22" ht="12.6" x14ac:dyDescent="0.2">
      <c r="B493" s="34" t="s">
        <v>154</v>
      </c>
      <c r="C493" s="35">
        <v>100</v>
      </c>
      <c r="D493" s="35">
        <v>149</v>
      </c>
      <c r="E493" s="35">
        <v>87</v>
      </c>
      <c r="F493" s="35">
        <v>30</v>
      </c>
      <c r="G493" s="35">
        <v>12</v>
      </c>
      <c r="H493" s="35">
        <v>4</v>
      </c>
      <c r="I493" s="35">
        <v>6</v>
      </c>
      <c r="J493" s="35">
        <v>11</v>
      </c>
      <c r="K493" s="35">
        <v>5</v>
      </c>
      <c r="L493" s="35">
        <v>15</v>
      </c>
      <c r="M493" s="35">
        <v>6</v>
      </c>
      <c r="N493" s="35">
        <v>90</v>
      </c>
      <c r="O493" s="35">
        <v>3</v>
      </c>
      <c r="P493" s="35">
        <v>63</v>
      </c>
      <c r="Q493" s="35">
        <v>15</v>
      </c>
      <c r="R493" s="35">
        <v>1</v>
      </c>
      <c r="S493" s="35">
        <v>2</v>
      </c>
      <c r="T493" s="35">
        <v>15</v>
      </c>
      <c r="U493" s="35">
        <v>0</v>
      </c>
      <c r="V493" s="35">
        <v>2</v>
      </c>
    </row>
    <row r="494" spans="2:22" ht="12.6" x14ac:dyDescent="0.2">
      <c r="B494" s="34" t="s">
        <v>155</v>
      </c>
      <c r="C494" s="35">
        <v>3</v>
      </c>
      <c r="D494" s="35">
        <v>5</v>
      </c>
      <c r="E494" s="35">
        <v>3</v>
      </c>
      <c r="F494" s="35">
        <v>4</v>
      </c>
      <c r="G494" s="35">
        <v>5</v>
      </c>
      <c r="H494" s="35">
        <v>1</v>
      </c>
      <c r="I494" s="35">
        <v>1</v>
      </c>
      <c r="J494" s="35">
        <v>0</v>
      </c>
      <c r="K494" s="35">
        <v>0</v>
      </c>
      <c r="L494" s="35">
        <v>0</v>
      </c>
      <c r="M494" s="35">
        <v>3</v>
      </c>
      <c r="N494" s="35">
        <v>4</v>
      </c>
      <c r="O494" s="35">
        <v>4</v>
      </c>
      <c r="P494" s="35">
        <v>4</v>
      </c>
      <c r="Q494" s="35">
        <v>1</v>
      </c>
      <c r="R494" s="35">
        <v>4</v>
      </c>
      <c r="S494" s="35">
        <v>11</v>
      </c>
      <c r="T494" s="35">
        <v>5</v>
      </c>
      <c r="U494" s="35">
        <v>8</v>
      </c>
      <c r="V494" s="35">
        <v>3</v>
      </c>
    </row>
    <row r="495" spans="2:22" ht="13.2" thickBot="1" x14ac:dyDescent="0.25">
      <c r="B495" s="34" t="s">
        <v>156</v>
      </c>
      <c r="C495" s="35">
        <v>4</v>
      </c>
      <c r="D495" s="35">
        <v>6</v>
      </c>
      <c r="E495" s="35">
        <v>1</v>
      </c>
      <c r="F495" s="35">
        <v>3</v>
      </c>
      <c r="G495" s="35">
        <v>2</v>
      </c>
      <c r="H495" s="35">
        <v>6</v>
      </c>
      <c r="I495" s="35">
        <v>6</v>
      </c>
      <c r="J495" s="35">
        <v>1</v>
      </c>
      <c r="K495" s="35">
        <v>1</v>
      </c>
      <c r="L495" s="35">
        <v>3</v>
      </c>
      <c r="M495" s="35">
        <v>2</v>
      </c>
      <c r="N495" s="35">
        <v>5</v>
      </c>
      <c r="O495" s="35">
        <v>1</v>
      </c>
      <c r="P495" s="35">
        <v>2</v>
      </c>
      <c r="Q495" s="35">
        <v>0</v>
      </c>
      <c r="R495" s="35">
        <v>0</v>
      </c>
      <c r="S495" s="35">
        <v>0</v>
      </c>
      <c r="T495" s="35">
        <v>0</v>
      </c>
      <c r="U495" s="35">
        <v>2</v>
      </c>
      <c r="V495" s="35">
        <v>3</v>
      </c>
    </row>
    <row r="496" spans="2:22" ht="13.2" thickBot="1" x14ac:dyDescent="0.25">
      <c r="B496" s="36" t="s">
        <v>114</v>
      </c>
      <c r="C496" s="28">
        <v>107</v>
      </c>
      <c r="D496" s="28">
        <v>165</v>
      </c>
      <c r="E496" s="28">
        <v>91</v>
      </c>
      <c r="F496" s="28">
        <v>38</v>
      </c>
      <c r="G496" s="28">
        <v>21</v>
      </c>
      <c r="H496" s="28">
        <v>12</v>
      </c>
      <c r="I496" s="28">
        <v>54</v>
      </c>
      <c r="J496" s="28">
        <v>60</v>
      </c>
      <c r="K496" s="28">
        <v>51</v>
      </c>
      <c r="L496" s="28">
        <f t="shared" ref="L496:Q496" si="86">SUM(L492:L495)</f>
        <v>25</v>
      </c>
      <c r="M496" s="28">
        <f t="shared" si="86"/>
        <v>27</v>
      </c>
      <c r="N496" s="28">
        <f t="shared" si="86"/>
        <v>105</v>
      </c>
      <c r="O496" s="28">
        <f t="shared" si="86"/>
        <v>30</v>
      </c>
      <c r="P496" s="28">
        <f t="shared" si="86"/>
        <v>77</v>
      </c>
      <c r="Q496" s="28">
        <f t="shared" si="86"/>
        <v>35</v>
      </c>
      <c r="R496" s="28">
        <f t="shared" ref="R496" si="87">SUM(R492:R495)</f>
        <v>14</v>
      </c>
      <c r="S496" s="28">
        <v>31</v>
      </c>
      <c r="T496" s="28">
        <f>SUM(T492:T495)</f>
        <v>24</v>
      </c>
      <c r="U496" s="28">
        <f>SUM(U492:U495)</f>
        <v>16</v>
      </c>
      <c r="V496" s="28">
        <f>SUM(V492:V495)</f>
        <v>15</v>
      </c>
    </row>
    <row r="500" spans="2:22" ht="13.2" thickBot="1" x14ac:dyDescent="0.25">
      <c r="B500" s="30" t="s">
        <v>200</v>
      </c>
    </row>
    <row r="501" spans="2:22" ht="13.2" thickBot="1" x14ac:dyDescent="0.25">
      <c r="B501" s="32"/>
      <c r="C501" s="33" t="s">
        <v>23</v>
      </c>
      <c r="D501" s="33" t="s">
        <v>24</v>
      </c>
      <c r="E501" s="33" t="s">
        <v>25</v>
      </c>
      <c r="F501" s="33" t="s">
        <v>26</v>
      </c>
      <c r="G501" s="33" t="s">
        <v>27</v>
      </c>
      <c r="H501" s="33" t="s">
        <v>28</v>
      </c>
      <c r="I501" s="33" t="s">
        <v>29</v>
      </c>
      <c r="J501" s="33" t="s">
        <v>30</v>
      </c>
      <c r="K501" s="37" t="s">
        <v>211</v>
      </c>
      <c r="L501" s="37" t="s">
        <v>212</v>
      </c>
      <c r="M501" s="37" t="s">
        <v>213</v>
      </c>
      <c r="N501" s="37" t="s">
        <v>217</v>
      </c>
      <c r="O501" s="37" t="s">
        <v>219</v>
      </c>
      <c r="P501" s="37" t="s">
        <v>220</v>
      </c>
      <c r="Q501" s="37" t="s">
        <v>221</v>
      </c>
      <c r="R501" s="37" t="s">
        <v>222</v>
      </c>
      <c r="S501" s="37" t="s">
        <v>223</v>
      </c>
      <c r="T501" s="37" t="s">
        <v>224</v>
      </c>
      <c r="U501" s="24" t="s">
        <v>228</v>
      </c>
      <c r="V501" s="24" t="s">
        <v>229</v>
      </c>
    </row>
    <row r="502" spans="2:22" ht="12.6" x14ac:dyDescent="0.2">
      <c r="B502" s="34" t="s">
        <v>75</v>
      </c>
      <c r="C502" s="35">
        <v>58806104.060000002</v>
      </c>
      <c r="D502" s="35">
        <v>612934819.34000003</v>
      </c>
      <c r="E502" s="35">
        <v>45168492.129999898</v>
      </c>
      <c r="F502" s="35">
        <v>12498825.84</v>
      </c>
      <c r="G502" s="35">
        <v>7538917.5499999998</v>
      </c>
      <c r="H502" s="35">
        <v>3344101.05</v>
      </c>
      <c r="I502" s="35">
        <v>5974565.2699999996</v>
      </c>
      <c r="J502" s="35">
        <v>50217191.82</v>
      </c>
      <c r="K502" s="35">
        <v>92086.85</v>
      </c>
      <c r="L502" s="35">
        <v>16005600</v>
      </c>
      <c r="M502" s="35">
        <v>153101107.40000001</v>
      </c>
      <c r="N502" s="35">
        <v>362306300</v>
      </c>
      <c r="O502" s="35">
        <v>747495910</v>
      </c>
      <c r="P502" s="35">
        <v>780217200</v>
      </c>
      <c r="Q502" s="35">
        <v>289689215.80000001</v>
      </c>
      <c r="R502" s="35">
        <v>191887700</v>
      </c>
      <c r="S502" s="35">
        <v>929716250</v>
      </c>
      <c r="T502" s="35">
        <v>525994330</v>
      </c>
      <c r="U502" s="35">
        <v>683192750</v>
      </c>
      <c r="V502" s="35">
        <v>3975230000</v>
      </c>
    </row>
    <row r="503" spans="2:22" ht="12.6" x14ac:dyDescent="0.2">
      <c r="B503" s="34" t="s">
        <v>74</v>
      </c>
      <c r="C503" s="35">
        <v>0</v>
      </c>
      <c r="D503" s="35">
        <v>0</v>
      </c>
      <c r="E503" s="35">
        <v>8885340.5800000001</v>
      </c>
      <c r="F503" s="35">
        <v>1100666</v>
      </c>
      <c r="G503" s="35">
        <v>390000</v>
      </c>
      <c r="H503" s="35">
        <v>3000000</v>
      </c>
      <c r="I503" s="35">
        <v>90000</v>
      </c>
      <c r="J503" s="35">
        <v>26127389.609999999</v>
      </c>
      <c r="K503" s="35">
        <v>21882111.469999999</v>
      </c>
      <c r="L503" s="35">
        <v>31557110</v>
      </c>
      <c r="M503" s="35">
        <v>88396160</v>
      </c>
      <c r="N503" s="35">
        <v>0</v>
      </c>
      <c r="O503" s="35">
        <v>3290000</v>
      </c>
      <c r="P503" s="35">
        <v>2450000</v>
      </c>
      <c r="Q503" s="35">
        <v>5499150</v>
      </c>
      <c r="R503" s="35">
        <v>500000</v>
      </c>
      <c r="S503" s="35">
        <v>0</v>
      </c>
      <c r="T503" s="35">
        <v>0</v>
      </c>
      <c r="U503" s="35">
        <v>40000000</v>
      </c>
      <c r="V503" s="35">
        <v>0</v>
      </c>
    </row>
    <row r="504" spans="2:22" ht="12.6" x14ac:dyDescent="0.2">
      <c r="B504" s="34" t="s">
        <v>77</v>
      </c>
      <c r="C504" s="35">
        <v>300000</v>
      </c>
      <c r="D504" s="35">
        <v>19641663</v>
      </c>
      <c r="E504" s="35">
        <v>2600000</v>
      </c>
      <c r="F504" s="35">
        <v>4821768</v>
      </c>
      <c r="G504" s="35">
        <v>15918395.550000001</v>
      </c>
      <c r="H504" s="35">
        <v>0</v>
      </c>
      <c r="I504" s="35">
        <v>1400000</v>
      </c>
      <c r="J504" s="35">
        <v>1000000</v>
      </c>
      <c r="K504" s="35">
        <v>0</v>
      </c>
      <c r="L504" s="35">
        <v>3800000</v>
      </c>
      <c r="M504" s="35">
        <v>39893700</v>
      </c>
      <c r="N504" s="35">
        <v>693303000</v>
      </c>
      <c r="O504" s="35">
        <v>257200000</v>
      </c>
      <c r="P504" s="35">
        <v>43158500</v>
      </c>
      <c r="Q504" s="35">
        <v>18822000</v>
      </c>
      <c r="R504" s="35">
        <v>734384000</v>
      </c>
      <c r="S504" s="35">
        <v>1144250000</v>
      </c>
      <c r="T504" s="35">
        <v>103500000</v>
      </c>
      <c r="U504" s="35">
        <v>0</v>
      </c>
      <c r="V504" s="35">
        <v>10000000</v>
      </c>
    </row>
    <row r="505" spans="2:22" ht="13.2" thickBot="1" x14ac:dyDescent="0.25">
      <c r="B505" s="34" t="s">
        <v>76</v>
      </c>
      <c r="C505" s="35">
        <v>326025</v>
      </c>
      <c r="D505" s="35">
        <v>0</v>
      </c>
      <c r="E505" s="35">
        <v>0</v>
      </c>
      <c r="F505" s="35">
        <v>125064985</v>
      </c>
      <c r="G505" s="35">
        <v>235016840.05000001</v>
      </c>
      <c r="H505" s="35">
        <v>150000000</v>
      </c>
      <c r="I505" s="35">
        <v>48947000</v>
      </c>
      <c r="J505" s="35">
        <v>177360000</v>
      </c>
      <c r="K505" s="35">
        <v>83117500</v>
      </c>
      <c r="L505" s="35">
        <v>206576000</v>
      </c>
      <c r="M505" s="35">
        <v>7596190</v>
      </c>
      <c r="N505" s="35">
        <v>0</v>
      </c>
      <c r="O505" s="35">
        <v>205000000</v>
      </c>
      <c r="P505" s="35">
        <v>314418890</v>
      </c>
      <c r="Q505" s="35">
        <v>0</v>
      </c>
      <c r="R505" s="35">
        <v>16771500</v>
      </c>
      <c r="S505" s="35">
        <v>0</v>
      </c>
      <c r="T505" s="35">
        <v>0</v>
      </c>
      <c r="U505" s="35">
        <v>16838.599999999999</v>
      </c>
      <c r="V505" s="35">
        <v>670934072.89999998</v>
      </c>
    </row>
    <row r="506" spans="2:22" ht="13.2" thickBot="1" x14ac:dyDescent="0.25">
      <c r="B506" s="36" t="s">
        <v>19</v>
      </c>
      <c r="C506" s="28">
        <v>59432129.060000002</v>
      </c>
      <c r="D506" s="28">
        <v>632576482.34000003</v>
      </c>
      <c r="E506" s="28">
        <v>56653832.709999897</v>
      </c>
      <c r="F506" s="28">
        <v>143486244.84</v>
      </c>
      <c r="G506" s="28">
        <v>258864153.15000004</v>
      </c>
      <c r="H506" s="28">
        <v>156344101.05000001</v>
      </c>
      <c r="I506" s="28">
        <v>56411565.269999996</v>
      </c>
      <c r="J506" s="28">
        <v>254704581.43000001</v>
      </c>
      <c r="K506" s="28">
        <v>105091698.31999999</v>
      </c>
      <c r="L506" s="28">
        <f t="shared" ref="L506:Q506" si="88">SUM(L502:L505)</f>
        <v>257938710</v>
      </c>
      <c r="M506" s="28">
        <f t="shared" si="88"/>
        <v>288987157.39999998</v>
      </c>
      <c r="N506" s="28">
        <f t="shared" si="88"/>
        <v>1055609300</v>
      </c>
      <c r="O506" s="28">
        <f t="shared" si="88"/>
        <v>1212985910</v>
      </c>
      <c r="P506" s="28">
        <f t="shared" si="88"/>
        <v>1140244590</v>
      </c>
      <c r="Q506" s="28">
        <f t="shared" si="88"/>
        <v>314010365.80000001</v>
      </c>
      <c r="R506" s="28">
        <f t="shared" ref="R506" si="89">SUM(R502:R505)</f>
        <v>943543200</v>
      </c>
      <c r="S506" s="28">
        <v>2073966250</v>
      </c>
      <c r="T506" s="28">
        <f>SUM(T502:T505)</f>
        <v>629494330</v>
      </c>
      <c r="U506" s="28">
        <f>SUM(U502:U505)</f>
        <v>723209588.60000002</v>
      </c>
      <c r="V506" s="28">
        <f>SUM(V502:V505)</f>
        <v>4656164072.8999996</v>
      </c>
    </row>
    <row r="510" spans="2:22" ht="13.2" thickBot="1" x14ac:dyDescent="0.25">
      <c r="B510" s="30" t="s">
        <v>50</v>
      </c>
    </row>
    <row r="511" spans="2:22" ht="13.2" thickBot="1" x14ac:dyDescent="0.25">
      <c r="B511" s="32"/>
      <c r="C511" s="33" t="s">
        <v>23</v>
      </c>
      <c r="D511" s="33" t="s">
        <v>24</v>
      </c>
      <c r="E511" s="33" t="s">
        <v>25</v>
      </c>
      <c r="F511" s="33" t="s">
        <v>26</v>
      </c>
      <c r="G511" s="33" t="s">
        <v>27</v>
      </c>
      <c r="H511" s="33" t="s">
        <v>28</v>
      </c>
      <c r="I511" s="33" t="s">
        <v>29</v>
      </c>
      <c r="J511" s="33" t="s">
        <v>30</v>
      </c>
      <c r="K511" s="37" t="s">
        <v>211</v>
      </c>
      <c r="L511" s="37" t="s">
        <v>212</v>
      </c>
      <c r="M511" s="37" t="s">
        <v>213</v>
      </c>
      <c r="N511" s="37" t="s">
        <v>217</v>
      </c>
      <c r="O511" s="37" t="s">
        <v>219</v>
      </c>
      <c r="P511" s="37" t="s">
        <v>220</v>
      </c>
      <c r="Q511" s="37" t="s">
        <v>221</v>
      </c>
      <c r="R511" s="37" t="s">
        <v>222</v>
      </c>
      <c r="S511" s="37" t="s">
        <v>223</v>
      </c>
      <c r="T511" s="37" t="s">
        <v>224</v>
      </c>
      <c r="U511" s="24" t="s">
        <v>228</v>
      </c>
      <c r="V511" s="24" t="s">
        <v>229</v>
      </c>
    </row>
    <row r="512" spans="2:22" ht="12.6" x14ac:dyDescent="0.2">
      <c r="B512" s="34" t="s">
        <v>75</v>
      </c>
      <c r="C512" s="35">
        <v>105</v>
      </c>
      <c r="D512" s="35">
        <v>157</v>
      </c>
      <c r="E512" s="35">
        <v>85</v>
      </c>
      <c r="F512" s="35">
        <v>25</v>
      </c>
      <c r="G512" s="35">
        <v>9</v>
      </c>
      <c r="H512" s="35">
        <v>10</v>
      </c>
      <c r="I512" s="35">
        <v>11</v>
      </c>
      <c r="J512" s="35">
        <v>12</v>
      </c>
      <c r="K512" s="35">
        <v>2</v>
      </c>
      <c r="L512" s="35">
        <v>12</v>
      </c>
      <c r="M512" s="35">
        <v>15</v>
      </c>
      <c r="N512" s="35">
        <v>89</v>
      </c>
      <c r="O512" s="35">
        <v>24</v>
      </c>
      <c r="P512" s="35">
        <v>60</v>
      </c>
      <c r="Q512" s="35">
        <v>30</v>
      </c>
      <c r="R512" s="35">
        <v>8</v>
      </c>
      <c r="S512" s="35">
        <v>18</v>
      </c>
      <c r="T512" s="35">
        <v>19</v>
      </c>
      <c r="U512" s="35">
        <v>14</v>
      </c>
      <c r="V512" s="35">
        <v>10</v>
      </c>
    </row>
    <row r="513" spans="2:22" ht="12.6" x14ac:dyDescent="0.2">
      <c r="B513" s="34" t="s">
        <v>74</v>
      </c>
      <c r="C513" s="35">
        <v>0</v>
      </c>
      <c r="D513" s="35">
        <v>0</v>
      </c>
      <c r="E513" s="35">
        <v>2</v>
      </c>
      <c r="F513" s="35">
        <v>2</v>
      </c>
      <c r="G513" s="35">
        <v>1</v>
      </c>
      <c r="H513" s="35">
        <v>1</v>
      </c>
      <c r="I513" s="35">
        <v>1</v>
      </c>
      <c r="J513" s="35">
        <v>1</v>
      </c>
      <c r="K513" s="35">
        <v>4</v>
      </c>
      <c r="L513" s="35">
        <v>5</v>
      </c>
      <c r="M513" s="35">
        <v>6</v>
      </c>
      <c r="N513" s="35">
        <v>0</v>
      </c>
      <c r="O513" s="35">
        <v>2</v>
      </c>
      <c r="P513" s="35">
        <v>2</v>
      </c>
      <c r="Q513" s="35">
        <v>1</v>
      </c>
      <c r="R513" s="35">
        <v>1</v>
      </c>
      <c r="S513" s="35">
        <v>0</v>
      </c>
      <c r="T513" s="35">
        <v>0</v>
      </c>
      <c r="U513" s="35">
        <v>1</v>
      </c>
      <c r="V513" s="35">
        <v>0</v>
      </c>
    </row>
    <row r="514" spans="2:22" ht="12.6" x14ac:dyDescent="0.2">
      <c r="B514" s="34" t="s">
        <v>77</v>
      </c>
      <c r="C514" s="35">
        <v>1</v>
      </c>
      <c r="D514" s="35">
        <v>8</v>
      </c>
      <c r="E514" s="35">
        <v>4</v>
      </c>
      <c r="F514" s="35">
        <v>7</v>
      </c>
      <c r="G514" s="35">
        <v>9</v>
      </c>
      <c r="H514" s="35">
        <v>0</v>
      </c>
      <c r="I514" s="35">
        <v>2</v>
      </c>
      <c r="J514" s="35">
        <v>1</v>
      </c>
      <c r="K514" s="35">
        <v>0</v>
      </c>
      <c r="L514" s="35">
        <v>5</v>
      </c>
      <c r="M514" s="35">
        <v>5</v>
      </c>
      <c r="N514" s="35">
        <v>16</v>
      </c>
      <c r="O514" s="35">
        <v>3</v>
      </c>
      <c r="P514" s="35">
        <v>10</v>
      </c>
      <c r="Q514" s="35">
        <v>4</v>
      </c>
      <c r="R514" s="35">
        <v>4</v>
      </c>
      <c r="S514" s="35">
        <v>13</v>
      </c>
      <c r="T514" s="35">
        <v>5</v>
      </c>
      <c r="U514" s="35">
        <v>0</v>
      </c>
      <c r="V514" s="35">
        <v>2</v>
      </c>
    </row>
    <row r="515" spans="2:22" ht="13.2" thickBot="1" x14ac:dyDescent="0.25">
      <c r="B515" s="34" t="s">
        <v>76</v>
      </c>
      <c r="C515" s="35">
        <v>1</v>
      </c>
      <c r="D515" s="35">
        <v>0</v>
      </c>
      <c r="E515" s="35">
        <v>0</v>
      </c>
      <c r="F515" s="35">
        <v>4</v>
      </c>
      <c r="G515" s="35">
        <v>2</v>
      </c>
      <c r="H515" s="35">
        <v>1</v>
      </c>
      <c r="I515" s="35">
        <v>40</v>
      </c>
      <c r="J515" s="35">
        <v>46</v>
      </c>
      <c r="K515" s="35">
        <v>45</v>
      </c>
      <c r="L515" s="35">
        <v>3</v>
      </c>
      <c r="M515" s="35">
        <v>1</v>
      </c>
      <c r="N515" s="35">
        <v>0</v>
      </c>
      <c r="O515" s="35">
        <v>1</v>
      </c>
      <c r="P515" s="35">
        <v>5</v>
      </c>
      <c r="Q515" s="35">
        <v>0</v>
      </c>
      <c r="R515" s="35">
        <v>1</v>
      </c>
      <c r="S515" s="35">
        <v>0</v>
      </c>
      <c r="T515" s="35">
        <v>0</v>
      </c>
      <c r="U515" s="35">
        <v>1</v>
      </c>
      <c r="V515" s="35">
        <v>3</v>
      </c>
    </row>
    <row r="516" spans="2:22" ht="13.2" thickBot="1" x14ac:dyDescent="0.25">
      <c r="B516" s="36" t="s">
        <v>19</v>
      </c>
      <c r="C516" s="28">
        <v>107</v>
      </c>
      <c r="D516" s="28">
        <v>165</v>
      </c>
      <c r="E516" s="28">
        <v>91</v>
      </c>
      <c r="F516" s="28">
        <v>38</v>
      </c>
      <c r="G516" s="28">
        <v>21</v>
      </c>
      <c r="H516" s="28">
        <v>12</v>
      </c>
      <c r="I516" s="28">
        <v>54</v>
      </c>
      <c r="J516" s="28">
        <v>60</v>
      </c>
      <c r="K516" s="28">
        <v>51</v>
      </c>
      <c r="L516" s="28">
        <f t="shared" ref="L516:Q516" si="90">SUM(L512:L515)</f>
        <v>25</v>
      </c>
      <c r="M516" s="28">
        <f t="shared" si="90"/>
        <v>27</v>
      </c>
      <c r="N516" s="28">
        <f t="shared" si="90"/>
        <v>105</v>
      </c>
      <c r="O516" s="28">
        <f t="shared" si="90"/>
        <v>30</v>
      </c>
      <c r="P516" s="28">
        <f t="shared" si="90"/>
        <v>77</v>
      </c>
      <c r="Q516" s="28">
        <f t="shared" si="90"/>
        <v>35</v>
      </c>
      <c r="R516" s="28">
        <f t="shared" ref="R516" si="91">SUM(R512:R515)</f>
        <v>14</v>
      </c>
      <c r="S516" s="28">
        <v>31</v>
      </c>
      <c r="T516" s="28">
        <f>SUM(T512:T515)</f>
        <v>24</v>
      </c>
      <c r="U516" s="28">
        <f>SUM(U512:U515)</f>
        <v>16</v>
      </c>
      <c r="V516" s="28">
        <f>SUM(V512:V515)</f>
        <v>15</v>
      </c>
    </row>
    <row r="520" spans="2:22" ht="12.6" x14ac:dyDescent="0.2">
      <c r="B520" s="30" t="s">
        <v>11</v>
      </c>
    </row>
    <row r="522" spans="2:22" ht="13.2" thickBot="1" x14ac:dyDescent="0.25">
      <c r="B522" s="30" t="s">
        <v>208</v>
      </c>
    </row>
    <row r="523" spans="2:22" ht="13.2" thickBot="1" x14ac:dyDescent="0.25">
      <c r="B523" s="36"/>
      <c r="C523" s="33" t="s">
        <v>23</v>
      </c>
      <c r="D523" s="33" t="s">
        <v>24</v>
      </c>
      <c r="E523" s="33" t="s">
        <v>25</v>
      </c>
      <c r="F523" s="33" t="s">
        <v>26</v>
      </c>
      <c r="G523" s="33" t="s">
        <v>27</v>
      </c>
      <c r="H523" s="33" t="s">
        <v>28</v>
      </c>
      <c r="I523" s="33" t="s">
        <v>29</v>
      </c>
      <c r="J523" s="33" t="s">
        <v>30</v>
      </c>
      <c r="K523" s="37" t="s">
        <v>211</v>
      </c>
      <c r="L523" s="37" t="s">
        <v>212</v>
      </c>
      <c r="M523" s="37" t="s">
        <v>213</v>
      </c>
      <c r="N523" s="37" t="s">
        <v>217</v>
      </c>
      <c r="O523" s="37" t="s">
        <v>219</v>
      </c>
      <c r="P523" s="37" t="s">
        <v>220</v>
      </c>
      <c r="Q523" s="37" t="s">
        <v>221</v>
      </c>
      <c r="R523" s="37" t="s">
        <v>222</v>
      </c>
      <c r="S523" s="37" t="s">
        <v>223</v>
      </c>
      <c r="T523" s="37" t="s">
        <v>224</v>
      </c>
      <c r="U523" s="24" t="s">
        <v>228</v>
      </c>
      <c r="V523" s="24" t="s">
        <v>229</v>
      </c>
    </row>
    <row r="524" spans="2:22" ht="12.6" x14ac:dyDescent="0.2">
      <c r="B524" s="38" t="s">
        <v>161</v>
      </c>
      <c r="C524" s="26">
        <v>0</v>
      </c>
      <c r="D524" s="26">
        <v>0</v>
      </c>
      <c r="E524" s="26">
        <v>0</v>
      </c>
      <c r="F524" s="26">
        <v>0</v>
      </c>
      <c r="G524" s="26">
        <v>0</v>
      </c>
      <c r="H524" s="26">
        <v>0</v>
      </c>
      <c r="I524" s="26">
        <v>0</v>
      </c>
      <c r="J524" s="26">
        <v>0</v>
      </c>
      <c r="K524" s="26">
        <v>0</v>
      </c>
      <c r="L524" s="26">
        <v>0</v>
      </c>
      <c r="M524" s="26">
        <v>71804000</v>
      </c>
      <c r="N524" s="26">
        <v>0</v>
      </c>
      <c r="O524" s="26">
        <v>0</v>
      </c>
      <c r="P524" s="26">
        <v>0</v>
      </c>
      <c r="Q524" s="26">
        <v>0</v>
      </c>
      <c r="R524" s="26">
        <v>0</v>
      </c>
      <c r="S524" s="26">
        <v>0</v>
      </c>
      <c r="T524" s="26">
        <v>0</v>
      </c>
      <c r="U524" s="26">
        <v>0</v>
      </c>
      <c r="V524" s="26">
        <v>0</v>
      </c>
    </row>
    <row r="525" spans="2:22" ht="12.6" x14ac:dyDescent="0.2">
      <c r="B525" s="38" t="s">
        <v>163</v>
      </c>
      <c r="C525" s="26">
        <v>3341262.7</v>
      </c>
      <c r="D525" s="26">
        <v>2703810.35</v>
      </c>
      <c r="E525" s="26">
        <v>5486742.4299999997</v>
      </c>
      <c r="F525" s="26">
        <v>1759130.1</v>
      </c>
      <c r="G525" s="26">
        <v>3861063.94</v>
      </c>
      <c r="H525" s="26">
        <v>17094413.2205</v>
      </c>
      <c r="I525" s="26">
        <v>3860008.81225</v>
      </c>
      <c r="J525" s="26">
        <v>44349718.140000001</v>
      </c>
      <c r="K525" s="26">
        <v>805424.8</v>
      </c>
      <c r="L525" s="26">
        <v>10036093.560000001</v>
      </c>
      <c r="M525" s="26">
        <v>4792.1499999999996</v>
      </c>
      <c r="N525" s="26">
        <v>55417550.659999996</v>
      </c>
      <c r="O525" s="26">
        <v>51431600</v>
      </c>
      <c r="P525" s="26">
        <v>0</v>
      </c>
      <c r="Q525" s="26">
        <v>35569.9</v>
      </c>
      <c r="R525" s="26">
        <v>89060400</v>
      </c>
      <c r="S525" s="26">
        <v>0</v>
      </c>
      <c r="T525" s="26">
        <v>194042</v>
      </c>
      <c r="U525" s="26">
        <v>0</v>
      </c>
      <c r="V525" s="26">
        <v>16968.3</v>
      </c>
    </row>
    <row r="526" spans="2:22" ht="12.6" x14ac:dyDescent="0.2">
      <c r="B526" s="38" t="s">
        <v>160</v>
      </c>
      <c r="C526" s="26">
        <v>106001</v>
      </c>
      <c r="D526" s="26">
        <v>0</v>
      </c>
      <c r="E526" s="26">
        <v>0</v>
      </c>
      <c r="F526" s="26">
        <v>1356.72</v>
      </c>
      <c r="G526" s="26">
        <v>0</v>
      </c>
      <c r="H526" s="26">
        <v>0</v>
      </c>
      <c r="I526" s="26">
        <v>0</v>
      </c>
      <c r="J526" s="26">
        <v>0</v>
      </c>
      <c r="K526" s="26">
        <v>0</v>
      </c>
      <c r="L526" s="26">
        <v>0</v>
      </c>
      <c r="M526" s="26">
        <v>0</v>
      </c>
      <c r="N526" s="26">
        <v>0</v>
      </c>
      <c r="O526" s="26">
        <v>0</v>
      </c>
      <c r="P526" s="26">
        <v>0</v>
      </c>
      <c r="Q526" s="26">
        <v>0</v>
      </c>
      <c r="R526" s="26">
        <v>0</v>
      </c>
      <c r="S526" s="26">
        <v>0</v>
      </c>
      <c r="T526" s="26">
        <v>0</v>
      </c>
      <c r="U526" s="26">
        <v>0</v>
      </c>
      <c r="V526" s="26">
        <v>0</v>
      </c>
    </row>
    <row r="527" spans="2:22" ht="12.6" x14ac:dyDescent="0.2">
      <c r="B527" s="38" t="s">
        <v>159</v>
      </c>
      <c r="C527" s="26">
        <v>1525.82665</v>
      </c>
      <c r="D527" s="26">
        <v>580000</v>
      </c>
      <c r="E527" s="26">
        <v>2500000</v>
      </c>
      <c r="F527" s="26">
        <v>4713681</v>
      </c>
      <c r="G527" s="26">
        <v>13862489.630000001</v>
      </c>
      <c r="H527" s="26">
        <v>0</v>
      </c>
      <c r="I527" s="26">
        <v>4452345.88</v>
      </c>
      <c r="J527" s="26">
        <v>1600000</v>
      </c>
      <c r="K527" s="26">
        <v>50000</v>
      </c>
      <c r="L527" s="26">
        <v>0</v>
      </c>
      <c r="M527" s="26">
        <v>0</v>
      </c>
      <c r="N527" s="26">
        <v>240000</v>
      </c>
      <c r="O527" s="26">
        <v>0</v>
      </c>
      <c r="P527" s="26">
        <v>50000</v>
      </c>
      <c r="Q527" s="26">
        <v>2300000</v>
      </c>
      <c r="R527" s="26">
        <v>0</v>
      </c>
      <c r="S527" s="26">
        <v>0</v>
      </c>
      <c r="T527" s="26">
        <v>0</v>
      </c>
      <c r="U527" s="26">
        <v>50000</v>
      </c>
      <c r="V527" s="26">
        <v>150000</v>
      </c>
    </row>
    <row r="528" spans="2:22" ht="12.6" x14ac:dyDescent="0.2">
      <c r="B528" s="38" t="s">
        <v>157</v>
      </c>
      <c r="C528" s="26">
        <v>70000</v>
      </c>
      <c r="D528" s="26">
        <v>213255</v>
      </c>
      <c r="E528" s="26">
        <v>9347484.4399999995</v>
      </c>
      <c r="F528" s="26">
        <v>1548520.19</v>
      </c>
      <c r="G528" s="26">
        <v>550799.44999999995</v>
      </c>
      <c r="H528" s="26">
        <v>4451773.7</v>
      </c>
      <c r="I528" s="26">
        <v>3212921</v>
      </c>
      <c r="J528" s="26">
        <v>2481164.15</v>
      </c>
      <c r="K528" s="26">
        <v>0</v>
      </c>
      <c r="L528" s="26">
        <v>0</v>
      </c>
      <c r="M528" s="26">
        <v>0</v>
      </c>
      <c r="N528" s="26">
        <v>0</v>
      </c>
      <c r="O528" s="26">
        <v>2345530</v>
      </c>
      <c r="P528" s="26">
        <v>0</v>
      </c>
      <c r="Q528" s="26">
        <v>0</v>
      </c>
      <c r="R528" s="26">
        <v>30000</v>
      </c>
      <c r="S528" s="26">
        <v>30000</v>
      </c>
      <c r="T528" s="26">
        <v>30000</v>
      </c>
      <c r="U528" s="26">
        <v>1360000</v>
      </c>
      <c r="V528" s="26">
        <v>625000</v>
      </c>
    </row>
    <row r="529" spans="2:22" ht="12.6" x14ac:dyDescent="0.2">
      <c r="B529" s="38" t="s">
        <v>162</v>
      </c>
      <c r="C529" s="26">
        <v>0</v>
      </c>
      <c r="D529" s="26">
        <v>0</v>
      </c>
      <c r="E529" s="26">
        <v>0</v>
      </c>
      <c r="F529" s="26">
        <v>0</v>
      </c>
      <c r="G529" s="26">
        <v>0</v>
      </c>
      <c r="H529" s="26">
        <v>0</v>
      </c>
      <c r="I529" s="26">
        <v>0</v>
      </c>
      <c r="J529" s="26">
        <v>0</v>
      </c>
      <c r="K529" s="26">
        <v>0</v>
      </c>
      <c r="L529" s="26">
        <v>0</v>
      </c>
      <c r="M529" s="26">
        <v>0</v>
      </c>
      <c r="N529" s="26">
        <v>0</v>
      </c>
      <c r="O529" s="26">
        <v>0</v>
      </c>
      <c r="P529" s="26">
        <v>0</v>
      </c>
      <c r="Q529" s="26">
        <v>0</v>
      </c>
      <c r="R529" s="26">
        <v>0</v>
      </c>
      <c r="S529" s="26">
        <v>0</v>
      </c>
      <c r="T529" s="26">
        <v>0</v>
      </c>
      <c r="U529" s="26">
        <v>0</v>
      </c>
      <c r="V529" s="26">
        <v>0</v>
      </c>
    </row>
    <row r="530" spans="2:22" ht="13.2" thickBot="1" x14ac:dyDescent="0.25">
      <c r="B530" s="38" t="s">
        <v>158</v>
      </c>
      <c r="C530" s="26">
        <v>37000000</v>
      </c>
      <c r="D530" s="26">
        <v>22032.465</v>
      </c>
      <c r="E530" s="26">
        <v>0</v>
      </c>
      <c r="F530" s="26">
        <v>39610335.429499999</v>
      </c>
      <c r="G530" s="26">
        <v>50116164.379999995</v>
      </c>
      <c r="H530" s="26">
        <v>0</v>
      </c>
      <c r="I530" s="26">
        <v>0</v>
      </c>
      <c r="J530" s="26">
        <v>51048447.928000003</v>
      </c>
      <c r="K530" s="26">
        <v>0</v>
      </c>
      <c r="L530" s="26">
        <v>0</v>
      </c>
      <c r="M530" s="26">
        <v>0</v>
      </c>
      <c r="N530" s="26">
        <v>0</v>
      </c>
      <c r="O530" s="26">
        <v>62070600</v>
      </c>
      <c r="P530" s="26">
        <v>0</v>
      </c>
      <c r="Q530" s="26">
        <v>0</v>
      </c>
      <c r="R530" s="26">
        <v>18368.2</v>
      </c>
      <c r="S530" s="26">
        <v>0</v>
      </c>
      <c r="T530" s="26">
        <v>0</v>
      </c>
      <c r="U530" s="26">
        <v>0</v>
      </c>
      <c r="V530" s="26">
        <v>0</v>
      </c>
    </row>
    <row r="531" spans="2:22" ht="13.2" thickBot="1" x14ac:dyDescent="0.25">
      <c r="B531" s="36" t="s">
        <v>198</v>
      </c>
      <c r="C531" s="28">
        <v>40518789.526650004</v>
      </c>
      <c r="D531" s="28">
        <v>3519097.8149999999</v>
      </c>
      <c r="E531" s="28">
        <v>17334226.869999997</v>
      </c>
      <c r="F531" s="28">
        <v>47633023.439499997</v>
      </c>
      <c r="G531" s="28">
        <v>68390517.400000006</v>
      </c>
      <c r="H531" s="28">
        <v>21546186.920499999</v>
      </c>
      <c r="I531" s="28">
        <v>11525275.69225</v>
      </c>
      <c r="J531" s="28">
        <v>99479330.217999995</v>
      </c>
      <c r="K531" s="28">
        <f t="shared" ref="K531:P531" si="92">SUM(K524:K530)</f>
        <v>855424.8</v>
      </c>
      <c r="L531" s="28">
        <f t="shared" si="92"/>
        <v>10036093.560000001</v>
      </c>
      <c r="M531" s="28">
        <f t="shared" si="92"/>
        <v>71808792.150000006</v>
      </c>
      <c r="N531" s="28">
        <f t="shared" si="92"/>
        <v>55657550.659999996</v>
      </c>
      <c r="O531" s="28">
        <f t="shared" si="92"/>
        <v>115847730</v>
      </c>
      <c r="P531" s="28">
        <f t="shared" si="92"/>
        <v>50000</v>
      </c>
      <c r="Q531" s="28">
        <f t="shared" ref="Q531:R531" si="93">SUM(Q524:Q530)</f>
        <v>2335569.9</v>
      </c>
      <c r="R531" s="28">
        <f t="shared" si="93"/>
        <v>89108768.200000003</v>
      </c>
      <c r="S531" s="28">
        <v>30000</v>
      </c>
      <c r="T531" s="28">
        <f>SUM(T524:T530)</f>
        <v>224042</v>
      </c>
      <c r="U531" s="28">
        <f>SUM(U524:U530)</f>
        <v>1410000</v>
      </c>
      <c r="V531" s="28">
        <f>SUM(V524:V530)</f>
        <v>791968.3</v>
      </c>
    </row>
    <row r="535" spans="2:22" ht="13.2" thickBot="1" x14ac:dyDescent="0.25">
      <c r="B535" s="30" t="s">
        <v>61</v>
      </c>
    </row>
    <row r="536" spans="2:22" ht="13.2" thickBot="1" x14ac:dyDescent="0.25">
      <c r="B536" s="36"/>
      <c r="C536" s="33" t="s">
        <v>23</v>
      </c>
      <c r="D536" s="33" t="s">
        <v>24</v>
      </c>
      <c r="E536" s="33" t="s">
        <v>25</v>
      </c>
      <c r="F536" s="33" t="s">
        <v>26</v>
      </c>
      <c r="G536" s="33" t="s">
        <v>27</v>
      </c>
      <c r="H536" s="33" t="s">
        <v>28</v>
      </c>
      <c r="I536" s="33" t="s">
        <v>29</v>
      </c>
      <c r="J536" s="33" t="s">
        <v>30</v>
      </c>
      <c r="K536" s="37" t="s">
        <v>211</v>
      </c>
      <c r="L536" s="37" t="s">
        <v>212</v>
      </c>
      <c r="M536" s="37" t="s">
        <v>213</v>
      </c>
      <c r="N536" s="37" t="s">
        <v>217</v>
      </c>
      <c r="O536" s="37" t="s">
        <v>219</v>
      </c>
      <c r="P536" s="37" t="s">
        <v>220</v>
      </c>
      <c r="Q536" s="37" t="s">
        <v>221</v>
      </c>
      <c r="R536" s="37" t="s">
        <v>222</v>
      </c>
      <c r="S536" s="37" t="s">
        <v>223</v>
      </c>
      <c r="T536" s="37" t="s">
        <v>224</v>
      </c>
      <c r="U536" s="24" t="s">
        <v>228</v>
      </c>
      <c r="V536" s="24" t="s">
        <v>229</v>
      </c>
    </row>
    <row r="537" spans="2:22" ht="12.6" x14ac:dyDescent="0.2">
      <c r="B537" s="38" t="s">
        <v>161</v>
      </c>
      <c r="C537" s="26">
        <v>0</v>
      </c>
      <c r="D537" s="26">
        <v>0</v>
      </c>
      <c r="E537" s="26">
        <v>0</v>
      </c>
      <c r="F537" s="26">
        <v>0</v>
      </c>
      <c r="G537" s="26">
        <v>0</v>
      </c>
      <c r="H537" s="26">
        <v>0</v>
      </c>
      <c r="I537" s="26">
        <v>0</v>
      </c>
      <c r="J537" s="26">
        <v>0</v>
      </c>
      <c r="K537" s="26">
        <v>0</v>
      </c>
      <c r="L537" s="26">
        <v>0</v>
      </c>
      <c r="M537" s="26">
        <v>1</v>
      </c>
      <c r="N537" s="26">
        <v>0</v>
      </c>
      <c r="O537" s="26">
        <v>0</v>
      </c>
      <c r="P537" s="26">
        <v>0</v>
      </c>
      <c r="Q537" s="26">
        <v>0</v>
      </c>
      <c r="R537" s="26">
        <v>0</v>
      </c>
      <c r="S537" s="26">
        <v>0</v>
      </c>
      <c r="T537" s="26">
        <v>0</v>
      </c>
      <c r="U537" s="26">
        <v>0</v>
      </c>
      <c r="V537" s="26">
        <v>0</v>
      </c>
    </row>
    <row r="538" spans="2:22" ht="14.4" x14ac:dyDescent="0.3">
      <c r="B538" s="38" t="s">
        <v>163</v>
      </c>
      <c r="C538" s="26">
        <v>153</v>
      </c>
      <c r="D538" s="26">
        <v>148</v>
      </c>
      <c r="E538" s="26">
        <v>171</v>
      </c>
      <c r="F538" s="26">
        <v>161</v>
      </c>
      <c r="G538" s="26">
        <v>152</v>
      </c>
      <c r="H538" s="26">
        <v>5</v>
      </c>
      <c r="I538" s="26">
        <v>8</v>
      </c>
      <c r="J538" s="26">
        <v>38</v>
      </c>
      <c r="K538" s="47">
        <v>7</v>
      </c>
      <c r="L538" s="47">
        <v>5</v>
      </c>
      <c r="M538" s="47">
        <v>1</v>
      </c>
      <c r="N538" s="47">
        <v>17</v>
      </c>
      <c r="O538" s="26">
        <v>4</v>
      </c>
      <c r="P538" s="26">
        <v>0</v>
      </c>
      <c r="Q538" s="26">
        <v>1</v>
      </c>
      <c r="R538" s="26">
        <v>3</v>
      </c>
      <c r="S538" s="26">
        <v>0</v>
      </c>
      <c r="T538" s="26">
        <v>4</v>
      </c>
      <c r="U538" s="26">
        <v>0</v>
      </c>
      <c r="V538" s="26">
        <v>4</v>
      </c>
    </row>
    <row r="539" spans="2:22" ht="12.6" x14ac:dyDescent="0.2">
      <c r="B539" s="38" t="s">
        <v>160</v>
      </c>
      <c r="C539" s="26">
        <v>2</v>
      </c>
      <c r="D539" s="26">
        <v>0</v>
      </c>
      <c r="E539" s="26">
        <v>0</v>
      </c>
      <c r="F539" s="26">
        <v>1</v>
      </c>
      <c r="G539" s="26">
        <v>0</v>
      </c>
      <c r="H539" s="26">
        <v>0</v>
      </c>
      <c r="I539" s="26">
        <v>0</v>
      </c>
      <c r="J539" s="26">
        <v>0</v>
      </c>
      <c r="K539" s="26">
        <v>0</v>
      </c>
      <c r="L539" s="26">
        <v>0</v>
      </c>
      <c r="M539" s="26">
        <v>0</v>
      </c>
      <c r="N539" s="26">
        <v>0</v>
      </c>
      <c r="O539" s="26">
        <v>0</v>
      </c>
      <c r="P539" s="26">
        <v>0</v>
      </c>
      <c r="Q539" s="26">
        <v>0</v>
      </c>
      <c r="R539" s="26">
        <v>0</v>
      </c>
      <c r="S539" s="26">
        <v>0</v>
      </c>
      <c r="T539" s="26">
        <v>0</v>
      </c>
      <c r="U539" s="26">
        <v>0</v>
      </c>
      <c r="V539" s="26">
        <v>0</v>
      </c>
    </row>
    <row r="540" spans="2:22" ht="12.6" x14ac:dyDescent="0.2">
      <c r="B540" s="38" t="s">
        <v>159</v>
      </c>
      <c r="C540" s="26">
        <v>3</v>
      </c>
      <c r="D540" s="26">
        <v>3</v>
      </c>
      <c r="E540" s="26">
        <v>2</v>
      </c>
      <c r="F540" s="26">
        <v>6</v>
      </c>
      <c r="G540" s="26">
        <v>6</v>
      </c>
      <c r="H540" s="26">
        <v>0</v>
      </c>
      <c r="I540" s="26">
        <v>4</v>
      </c>
      <c r="J540" s="26">
        <v>2</v>
      </c>
      <c r="K540" s="26">
        <v>1</v>
      </c>
      <c r="L540" s="26">
        <v>0</v>
      </c>
      <c r="M540" s="26">
        <v>0</v>
      </c>
      <c r="N540" s="26">
        <v>3</v>
      </c>
      <c r="O540" s="26">
        <v>0</v>
      </c>
      <c r="P540" s="26">
        <v>1</v>
      </c>
      <c r="Q540" s="26">
        <v>2</v>
      </c>
      <c r="R540" s="26">
        <v>0</v>
      </c>
      <c r="S540" s="26">
        <v>0</v>
      </c>
      <c r="T540" s="26">
        <v>0</v>
      </c>
      <c r="U540" s="26">
        <v>1</v>
      </c>
      <c r="V540" s="26">
        <v>1</v>
      </c>
    </row>
    <row r="541" spans="2:22" ht="12.6" x14ac:dyDescent="0.2">
      <c r="B541" s="38" t="s">
        <v>157</v>
      </c>
      <c r="C541" s="26">
        <v>1</v>
      </c>
      <c r="D541" s="26">
        <v>7</v>
      </c>
      <c r="E541" s="26">
        <v>8</v>
      </c>
      <c r="F541" s="26">
        <v>14</v>
      </c>
      <c r="G541" s="26">
        <v>3</v>
      </c>
      <c r="H541" s="26">
        <v>57</v>
      </c>
      <c r="I541" s="26">
        <v>11</v>
      </c>
      <c r="J541" s="26">
        <v>12</v>
      </c>
      <c r="K541" s="26">
        <v>0</v>
      </c>
      <c r="L541" s="26">
        <v>0</v>
      </c>
      <c r="M541" s="26">
        <v>0</v>
      </c>
      <c r="N541" s="26">
        <v>0</v>
      </c>
      <c r="O541" s="26">
        <v>2</v>
      </c>
      <c r="P541" s="26">
        <v>0</v>
      </c>
      <c r="Q541" s="26">
        <v>0</v>
      </c>
      <c r="R541" s="26">
        <v>1</v>
      </c>
      <c r="S541" s="26">
        <v>1</v>
      </c>
      <c r="T541" s="26">
        <v>1</v>
      </c>
      <c r="U541" s="26">
        <v>8</v>
      </c>
      <c r="V541" s="26">
        <v>2</v>
      </c>
    </row>
    <row r="542" spans="2:22" ht="12.6" x14ac:dyDescent="0.2">
      <c r="B542" s="38" t="s">
        <v>162</v>
      </c>
      <c r="C542" s="26">
        <v>0</v>
      </c>
      <c r="D542" s="26">
        <v>0</v>
      </c>
      <c r="E542" s="26">
        <v>0</v>
      </c>
      <c r="F542" s="26">
        <v>0</v>
      </c>
      <c r="G542" s="26">
        <v>0</v>
      </c>
      <c r="H542" s="26">
        <v>0</v>
      </c>
      <c r="I542" s="26">
        <v>0</v>
      </c>
      <c r="J542" s="26">
        <v>0</v>
      </c>
      <c r="K542" s="26">
        <v>0</v>
      </c>
      <c r="L542" s="26">
        <v>0</v>
      </c>
      <c r="M542" s="26">
        <v>0</v>
      </c>
      <c r="N542" s="26">
        <v>0</v>
      </c>
      <c r="O542" s="26">
        <v>0</v>
      </c>
      <c r="P542" s="26">
        <v>0</v>
      </c>
      <c r="Q542" s="26">
        <v>0</v>
      </c>
      <c r="R542" s="26">
        <v>0</v>
      </c>
      <c r="S542" s="26">
        <v>0</v>
      </c>
      <c r="T542" s="26">
        <v>0</v>
      </c>
      <c r="U542" s="26">
        <v>0</v>
      </c>
      <c r="V542" s="26">
        <v>0</v>
      </c>
    </row>
    <row r="543" spans="2:22" ht="13.2" thickBot="1" x14ac:dyDescent="0.25">
      <c r="B543" s="38" t="s">
        <v>158</v>
      </c>
      <c r="C543" s="26">
        <v>1</v>
      </c>
      <c r="D543" s="26">
        <v>1</v>
      </c>
      <c r="E543" s="26">
        <v>0</v>
      </c>
      <c r="F543" s="26">
        <v>4</v>
      </c>
      <c r="G543" s="26">
        <v>2</v>
      </c>
      <c r="H543" s="26">
        <v>0</v>
      </c>
      <c r="I543" s="26">
        <v>0</v>
      </c>
      <c r="J543" s="26">
        <v>1</v>
      </c>
      <c r="K543" s="26">
        <v>0</v>
      </c>
      <c r="L543" s="26">
        <v>0</v>
      </c>
      <c r="M543" s="26">
        <v>0</v>
      </c>
      <c r="N543" s="26">
        <v>0</v>
      </c>
      <c r="O543" s="26">
        <v>1</v>
      </c>
      <c r="P543" s="26">
        <v>0</v>
      </c>
      <c r="Q543" s="26">
        <v>0</v>
      </c>
      <c r="R543" s="26">
        <v>1</v>
      </c>
      <c r="S543" s="26">
        <v>0</v>
      </c>
      <c r="T543" s="26">
        <v>0</v>
      </c>
      <c r="U543" s="26">
        <v>0</v>
      </c>
      <c r="V543" s="26">
        <v>0</v>
      </c>
    </row>
    <row r="544" spans="2:22" ht="13.2" thickBot="1" x14ac:dyDescent="0.25">
      <c r="B544" s="36" t="s">
        <v>114</v>
      </c>
      <c r="C544" s="28">
        <v>160</v>
      </c>
      <c r="D544" s="28">
        <v>159</v>
      </c>
      <c r="E544" s="28">
        <v>181</v>
      </c>
      <c r="F544" s="28">
        <v>186</v>
      </c>
      <c r="G544" s="28">
        <v>163</v>
      </c>
      <c r="H544" s="28">
        <v>62</v>
      </c>
      <c r="I544" s="28">
        <v>23</v>
      </c>
      <c r="J544" s="28">
        <v>53</v>
      </c>
      <c r="K544" s="28">
        <f t="shared" ref="K544:P544" si="94">SUM(K537:K543)</f>
        <v>8</v>
      </c>
      <c r="L544" s="28">
        <f t="shared" si="94"/>
        <v>5</v>
      </c>
      <c r="M544" s="28">
        <f t="shared" si="94"/>
        <v>2</v>
      </c>
      <c r="N544" s="28">
        <f t="shared" si="94"/>
        <v>20</v>
      </c>
      <c r="O544" s="28">
        <f t="shared" si="94"/>
        <v>7</v>
      </c>
      <c r="P544" s="28">
        <f t="shared" si="94"/>
        <v>1</v>
      </c>
      <c r="Q544" s="28">
        <f t="shared" ref="Q544:R544" si="95">SUM(Q537:Q543)</f>
        <v>3</v>
      </c>
      <c r="R544" s="28">
        <f t="shared" si="95"/>
        <v>5</v>
      </c>
      <c r="S544" s="28">
        <v>1</v>
      </c>
      <c r="T544" s="28">
        <f>SUM(T537:T543)</f>
        <v>5</v>
      </c>
      <c r="U544" s="28">
        <f>SUM(U537:U543)</f>
        <v>9</v>
      </c>
      <c r="V544" s="28">
        <f>SUM(V537:V543)</f>
        <v>7</v>
      </c>
    </row>
    <row r="548" spans="2:22" ht="13.2" thickBot="1" x14ac:dyDescent="0.25">
      <c r="B548" s="30" t="s">
        <v>200</v>
      </c>
    </row>
    <row r="549" spans="2:22" ht="13.2" thickBot="1" x14ac:dyDescent="0.25">
      <c r="B549" s="32"/>
      <c r="C549" s="33" t="s">
        <v>23</v>
      </c>
      <c r="D549" s="33" t="s">
        <v>24</v>
      </c>
      <c r="E549" s="33" t="s">
        <v>25</v>
      </c>
      <c r="F549" s="33" t="s">
        <v>26</v>
      </c>
      <c r="G549" s="33" t="s">
        <v>27</v>
      </c>
      <c r="H549" s="33" t="s">
        <v>28</v>
      </c>
      <c r="I549" s="33" t="s">
        <v>29</v>
      </c>
      <c r="J549" s="33" t="s">
        <v>30</v>
      </c>
      <c r="K549" s="37" t="s">
        <v>211</v>
      </c>
      <c r="L549" s="37" t="s">
        <v>212</v>
      </c>
      <c r="M549" s="37" t="s">
        <v>213</v>
      </c>
      <c r="N549" s="37" t="s">
        <v>217</v>
      </c>
      <c r="O549" s="37" t="s">
        <v>219</v>
      </c>
      <c r="P549" s="37" t="s">
        <v>220</v>
      </c>
      <c r="Q549" s="37" t="s">
        <v>221</v>
      </c>
      <c r="R549" s="37" t="s">
        <v>222</v>
      </c>
      <c r="S549" s="37" t="s">
        <v>223</v>
      </c>
      <c r="T549" s="37" t="s">
        <v>224</v>
      </c>
      <c r="U549" s="24" t="s">
        <v>228</v>
      </c>
      <c r="V549" s="24" t="s">
        <v>229</v>
      </c>
    </row>
    <row r="550" spans="2:22" ht="12.6" x14ac:dyDescent="0.2">
      <c r="B550" s="34" t="s">
        <v>75</v>
      </c>
      <c r="C550" s="35">
        <v>1810807.7</v>
      </c>
      <c r="D550" s="35">
        <v>1392486.9450000001</v>
      </c>
      <c r="E550" s="35">
        <v>1532341.04</v>
      </c>
      <c r="F550" s="35">
        <v>10443982.3895</v>
      </c>
      <c r="G550" s="35">
        <v>22116164.379999999</v>
      </c>
      <c r="H550" s="35">
        <v>18773007.7205</v>
      </c>
      <c r="I550" s="35">
        <v>5986637.33225</v>
      </c>
      <c r="J550" s="35">
        <v>73120099.518000007</v>
      </c>
      <c r="K550" s="35">
        <v>0</v>
      </c>
      <c r="L550" s="35">
        <v>481227</v>
      </c>
      <c r="M550" s="35">
        <v>71804000</v>
      </c>
      <c r="N550" s="35">
        <v>55417000</v>
      </c>
      <c r="O550" s="35">
        <v>115827730</v>
      </c>
      <c r="P550" s="35">
        <v>0</v>
      </c>
      <c r="Q550" s="35">
        <v>35569.9</v>
      </c>
      <c r="R550" s="35">
        <v>89060400</v>
      </c>
      <c r="S550" s="35">
        <v>0</v>
      </c>
      <c r="T550" s="35">
        <v>175645</v>
      </c>
      <c r="U550" s="35">
        <v>0</v>
      </c>
      <c r="V550" s="35">
        <v>0</v>
      </c>
    </row>
    <row r="551" spans="2:22" ht="12.6" x14ac:dyDescent="0.2">
      <c r="B551" s="34" t="s">
        <v>74</v>
      </c>
      <c r="C551" s="35">
        <v>0</v>
      </c>
      <c r="D551" s="35">
        <v>0</v>
      </c>
      <c r="E551" s="35">
        <v>0</v>
      </c>
      <c r="F551" s="35">
        <v>0</v>
      </c>
      <c r="G551" s="35">
        <v>50000</v>
      </c>
      <c r="H551" s="35">
        <v>0</v>
      </c>
      <c r="I551" s="35">
        <v>2863462.8</v>
      </c>
      <c r="J551" s="35">
        <v>23839845.41</v>
      </c>
      <c r="K551" s="35">
        <v>789679</v>
      </c>
      <c r="L551" s="35">
        <v>9547490</v>
      </c>
      <c r="M551" s="35">
        <v>0</v>
      </c>
      <c r="N551" s="35">
        <v>0</v>
      </c>
      <c r="O551" s="35">
        <v>20000</v>
      </c>
      <c r="P551" s="35">
        <v>0</v>
      </c>
      <c r="Q551" s="35">
        <v>0</v>
      </c>
      <c r="R551" s="35">
        <v>30000</v>
      </c>
      <c r="S551" s="35">
        <v>30000</v>
      </c>
      <c r="T551" s="35">
        <v>30000</v>
      </c>
      <c r="U551" s="35">
        <v>0</v>
      </c>
      <c r="V551" s="35">
        <v>25000</v>
      </c>
    </row>
    <row r="552" spans="2:22" ht="12.6" x14ac:dyDescent="0.2">
      <c r="B552" s="34" t="s">
        <v>77</v>
      </c>
      <c r="C552" s="35">
        <v>37751525.826650001</v>
      </c>
      <c r="D552" s="35">
        <v>625000</v>
      </c>
      <c r="E552" s="35">
        <v>14676957.789999999</v>
      </c>
      <c r="F552" s="35">
        <v>36128693</v>
      </c>
      <c r="G552" s="35">
        <v>45345236.939999998</v>
      </c>
      <c r="H552" s="35">
        <v>258179.20000000001</v>
      </c>
      <c r="I552" s="35">
        <v>2675175.56</v>
      </c>
      <c r="J552" s="35">
        <v>2288100</v>
      </c>
      <c r="K552" s="35">
        <v>50000</v>
      </c>
      <c r="L552" s="35">
        <v>0</v>
      </c>
      <c r="M552" s="35">
        <v>0</v>
      </c>
      <c r="N552" s="35">
        <v>240000</v>
      </c>
      <c r="O552" s="35">
        <v>0</v>
      </c>
      <c r="P552" s="35">
        <v>50000</v>
      </c>
      <c r="Q552" s="35">
        <v>2300000</v>
      </c>
      <c r="R552" s="35">
        <v>0</v>
      </c>
      <c r="S552" s="35">
        <v>0</v>
      </c>
      <c r="T552" s="35">
        <v>0</v>
      </c>
      <c r="U552" s="35">
        <v>650000</v>
      </c>
      <c r="V552" s="35">
        <v>750000</v>
      </c>
    </row>
    <row r="553" spans="2:22" ht="13.2" thickBot="1" x14ac:dyDescent="0.25">
      <c r="B553" s="34" t="s">
        <v>76</v>
      </c>
      <c r="C553" s="35">
        <v>956456</v>
      </c>
      <c r="D553" s="35">
        <v>1501610.87</v>
      </c>
      <c r="E553" s="35">
        <v>1124928.04</v>
      </c>
      <c r="F553" s="35">
        <v>1060348.05</v>
      </c>
      <c r="G553" s="35">
        <v>879116.08</v>
      </c>
      <c r="H553" s="35">
        <v>2515000</v>
      </c>
      <c r="I553" s="35">
        <v>0</v>
      </c>
      <c r="J553" s="35">
        <v>231285.28999999998</v>
      </c>
      <c r="K553" s="35">
        <v>15745.8</v>
      </c>
      <c r="L553" s="35">
        <v>7376.56</v>
      </c>
      <c r="M553" s="35">
        <v>4792.1499999999996</v>
      </c>
      <c r="N553" s="35">
        <v>550.66</v>
      </c>
      <c r="O553" s="35">
        <v>0</v>
      </c>
      <c r="P553" s="35">
        <v>0</v>
      </c>
      <c r="Q553" s="35">
        <v>0</v>
      </c>
      <c r="R553" s="35">
        <v>18368.2</v>
      </c>
      <c r="S553" s="35">
        <v>0</v>
      </c>
      <c r="T553" s="35">
        <v>18397</v>
      </c>
      <c r="U553" s="35">
        <v>760000</v>
      </c>
      <c r="V553" s="35">
        <v>16968.3</v>
      </c>
    </row>
    <row r="554" spans="2:22" ht="13.2" thickBot="1" x14ac:dyDescent="0.25">
      <c r="B554" s="36" t="s">
        <v>19</v>
      </c>
      <c r="C554" s="28">
        <v>40518789.526650004</v>
      </c>
      <c r="D554" s="28">
        <v>3519097.8150000004</v>
      </c>
      <c r="E554" s="28">
        <v>17334226.869999997</v>
      </c>
      <c r="F554" s="28">
        <v>47633023.439500004</v>
      </c>
      <c r="G554" s="28">
        <v>68390517.399999991</v>
      </c>
      <c r="H554" s="28">
        <v>21546186.920499999</v>
      </c>
      <c r="I554" s="28">
        <v>11525275.69225</v>
      </c>
      <c r="J554" s="28">
        <v>99479330.21800001</v>
      </c>
      <c r="K554" s="28">
        <f t="shared" ref="K554:P554" si="96">SUM(K550:K553)</f>
        <v>855424.8</v>
      </c>
      <c r="L554" s="28">
        <f t="shared" si="96"/>
        <v>10036093.560000001</v>
      </c>
      <c r="M554" s="28">
        <f t="shared" si="96"/>
        <v>71808792.150000006</v>
      </c>
      <c r="N554" s="28">
        <f t="shared" si="96"/>
        <v>55657550.659999996</v>
      </c>
      <c r="O554" s="28">
        <f t="shared" si="96"/>
        <v>115847730</v>
      </c>
      <c r="P554" s="28">
        <f t="shared" si="96"/>
        <v>50000</v>
      </c>
      <c r="Q554" s="28">
        <f t="shared" ref="Q554:R554" si="97">SUM(Q550:Q553)</f>
        <v>2335569.9</v>
      </c>
      <c r="R554" s="28">
        <f t="shared" si="97"/>
        <v>89108768.200000003</v>
      </c>
      <c r="S554" s="28">
        <v>30000</v>
      </c>
      <c r="T554" s="28">
        <f>SUM(T550:T553)</f>
        <v>224042</v>
      </c>
      <c r="U554" s="28">
        <f>SUM(U550:U553)</f>
        <v>1410000</v>
      </c>
      <c r="V554" s="28">
        <f>SUM(V550:V553)</f>
        <v>791968.3</v>
      </c>
    </row>
    <row r="558" spans="2:22" ht="13.2" thickBot="1" x14ac:dyDescent="0.25">
      <c r="B558" s="30" t="s">
        <v>50</v>
      </c>
    </row>
    <row r="559" spans="2:22" ht="13.2" thickBot="1" x14ac:dyDescent="0.25">
      <c r="B559" s="32"/>
      <c r="C559" s="33" t="s">
        <v>23</v>
      </c>
      <c r="D559" s="33" t="s">
        <v>24</v>
      </c>
      <c r="E559" s="33" t="s">
        <v>25</v>
      </c>
      <c r="F559" s="33" t="s">
        <v>26</v>
      </c>
      <c r="G559" s="33" t="s">
        <v>27</v>
      </c>
      <c r="H559" s="33" t="s">
        <v>28</v>
      </c>
      <c r="I559" s="33" t="s">
        <v>29</v>
      </c>
      <c r="J559" s="33" t="s">
        <v>30</v>
      </c>
      <c r="K559" s="37" t="s">
        <v>211</v>
      </c>
      <c r="L559" s="37" t="s">
        <v>212</v>
      </c>
      <c r="M559" s="37" t="s">
        <v>213</v>
      </c>
      <c r="N559" s="37" t="s">
        <v>217</v>
      </c>
      <c r="O559" s="37" t="s">
        <v>219</v>
      </c>
      <c r="P559" s="37" t="s">
        <v>220</v>
      </c>
      <c r="Q559" s="37" t="s">
        <v>221</v>
      </c>
      <c r="R559" s="37" t="s">
        <v>222</v>
      </c>
      <c r="S559" s="37" t="s">
        <v>223</v>
      </c>
      <c r="T559" s="37" t="s">
        <v>224</v>
      </c>
      <c r="U559" s="24" t="s">
        <v>228</v>
      </c>
      <c r="V559" s="24" t="s">
        <v>229</v>
      </c>
    </row>
    <row r="560" spans="2:22" ht="12.6" x14ac:dyDescent="0.2">
      <c r="B560" s="34" t="s">
        <v>75</v>
      </c>
      <c r="C560" s="35">
        <v>105</v>
      </c>
      <c r="D560" s="35">
        <v>157</v>
      </c>
      <c r="E560" s="35">
        <v>85</v>
      </c>
      <c r="F560" s="35">
        <v>25</v>
      </c>
      <c r="G560" s="35">
        <v>9</v>
      </c>
      <c r="H560" s="35">
        <v>10</v>
      </c>
      <c r="I560" s="35">
        <v>11</v>
      </c>
      <c r="J560" s="35">
        <v>12</v>
      </c>
      <c r="K560" s="35">
        <v>0</v>
      </c>
      <c r="L560" s="35">
        <v>1</v>
      </c>
      <c r="M560" s="35">
        <v>1</v>
      </c>
      <c r="N560" s="35">
        <v>16</v>
      </c>
      <c r="O560" s="35">
        <v>6</v>
      </c>
      <c r="P560" s="35">
        <v>0</v>
      </c>
      <c r="Q560" s="35">
        <v>1</v>
      </c>
      <c r="R560" s="35">
        <v>3</v>
      </c>
      <c r="S560" s="35">
        <v>0</v>
      </c>
      <c r="T560" s="35">
        <v>3</v>
      </c>
      <c r="U560" s="35">
        <v>0</v>
      </c>
      <c r="V560" s="35">
        <v>0</v>
      </c>
    </row>
    <row r="561" spans="2:22" ht="12.6" x14ac:dyDescent="0.2">
      <c r="B561" s="34" t="s">
        <v>74</v>
      </c>
      <c r="C561" s="35">
        <v>0</v>
      </c>
      <c r="D561" s="35">
        <v>0</v>
      </c>
      <c r="E561" s="35">
        <v>2</v>
      </c>
      <c r="F561" s="35">
        <v>2</v>
      </c>
      <c r="G561" s="35">
        <v>1</v>
      </c>
      <c r="H561" s="35">
        <v>1</v>
      </c>
      <c r="I561" s="35">
        <v>1</v>
      </c>
      <c r="J561" s="35">
        <v>1</v>
      </c>
      <c r="K561" s="35">
        <v>3</v>
      </c>
      <c r="L561" s="35">
        <v>2</v>
      </c>
      <c r="M561" s="35">
        <v>0</v>
      </c>
      <c r="N561" s="35">
        <v>0</v>
      </c>
      <c r="O561" s="35">
        <v>1</v>
      </c>
      <c r="P561" s="35">
        <v>0</v>
      </c>
      <c r="Q561" s="35">
        <v>0</v>
      </c>
      <c r="R561" s="35">
        <v>1</v>
      </c>
      <c r="S561" s="35">
        <v>1</v>
      </c>
      <c r="T561" s="35">
        <v>1</v>
      </c>
      <c r="U561" s="35">
        <v>0</v>
      </c>
      <c r="V561" s="35">
        <v>1</v>
      </c>
    </row>
    <row r="562" spans="2:22" ht="12.6" x14ac:dyDescent="0.2">
      <c r="B562" s="34" t="s">
        <v>77</v>
      </c>
      <c r="C562" s="35">
        <v>1</v>
      </c>
      <c r="D562" s="35">
        <v>8</v>
      </c>
      <c r="E562" s="35">
        <v>4</v>
      </c>
      <c r="F562" s="35">
        <v>7</v>
      </c>
      <c r="G562" s="35">
        <v>9</v>
      </c>
      <c r="H562" s="35">
        <v>0</v>
      </c>
      <c r="I562" s="35">
        <v>2</v>
      </c>
      <c r="J562" s="35">
        <v>1</v>
      </c>
      <c r="K562" s="35">
        <v>1</v>
      </c>
      <c r="L562" s="35">
        <v>0</v>
      </c>
      <c r="M562" s="35">
        <v>0</v>
      </c>
      <c r="N562" s="35">
        <v>3</v>
      </c>
      <c r="O562" s="35">
        <v>0</v>
      </c>
      <c r="P562" s="35">
        <v>1</v>
      </c>
      <c r="Q562" s="35">
        <v>2</v>
      </c>
      <c r="R562" s="35">
        <v>0</v>
      </c>
      <c r="S562" s="35">
        <v>0</v>
      </c>
      <c r="T562" s="35">
        <v>0</v>
      </c>
      <c r="U562" s="35">
        <v>2</v>
      </c>
      <c r="V562" s="35">
        <v>2</v>
      </c>
    </row>
    <row r="563" spans="2:22" ht="13.2" thickBot="1" x14ac:dyDescent="0.25">
      <c r="B563" s="34" t="s">
        <v>76</v>
      </c>
      <c r="C563" s="35">
        <v>1</v>
      </c>
      <c r="D563" s="35">
        <v>0</v>
      </c>
      <c r="E563" s="35">
        <v>0</v>
      </c>
      <c r="F563" s="35">
        <v>4</v>
      </c>
      <c r="G563" s="35">
        <v>2</v>
      </c>
      <c r="H563" s="35">
        <v>1</v>
      </c>
      <c r="I563" s="35">
        <v>40</v>
      </c>
      <c r="J563" s="35">
        <v>46</v>
      </c>
      <c r="K563" s="35">
        <v>4</v>
      </c>
      <c r="L563" s="35">
        <v>2</v>
      </c>
      <c r="M563" s="35">
        <v>1</v>
      </c>
      <c r="N563" s="35">
        <v>1</v>
      </c>
      <c r="O563" s="35">
        <v>0</v>
      </c>
      <c r="P563" s="35">
        <v>0</v>
      </c>
      <c r="Q563" s="35">
        <v>0</v>
      </c>
      <c r="R563" s="35">
        <v>1</v>
      </c>
      <c r="S563" s="35">
        <v>0</v>
      </c>
      <c r="T563" s="35">
        <v>1</v>
      </c>
      <c r="U563" s="35">
        <v>7</v>
      </c>
      <c r="V563" s="35">
        <v>4</v>
      </c>
    </row>
    <row r="564" spans="2:22" ht="13.2" thickBot="1" x14ac:dyDescent="0.25">
      <c r="B564" s="36" t="s">
        <v>19</v>
      </c>
      <c r="C564" s="28">
        <v>107</v>
      </c>
      <c r="D564" s="28">
        <v>165</v>
      </c>
      <c r="E564" s="28">
        <v>91</v>
      </c>
      <c r="F564" s="28">
        <v>38</v>
      </c>
      <c r="G564" s="28">
        <v>21</v>
      </c>
      <c r="H564" s="28">
        <v>12</v>
      </c>
      <c r="I564" s="28">
        <v>54</v>
      </c>
      <c r="J564" s="28">
        <v>60</v>
      </c>
      <c r="K564" s="28">
        <f t="shared" ref="K564:P564" si="98">SUM(K560:K563)</f>
        <v>8</v>
      </c>
      <c r="L564" s="28">
        <f t="shared" si="98"/>
        <v>5</v>
      </c>
      <c r="M564" s="28">
        <f t="shared" si="98"/>
        <v>2</v>
      </c>
      <c r="N564" s="28">
        <f t="shared" si="98"/>
        <v>20</v>
      </c>
      <c r="O564" s="28">
        <f t="shared" si="98"/>
        <v>7</v>
      </c>
      <c r="P564" s="28">
        <f t="shared" si="98"/>
        <v>1</v>
      </c>
      <c r="Q564" s="28">
        <f t="shared" ref="Q564:R564" si="99">SUM(Q560:Q563)</f>
        <v>3</v>
      </c>
      <c r="R564" s="28">
        <f t="shared" si="99"/>
        <v>5</v>
      </c>
      <c r="S564" s="28">
        <v>1</v>
      </c>
      <c r="T564" s="28">
        <f>SUM(T560:T563)</f>
        <v>5</v>
      </c>
      <c r="U564" s="28">
        <f>SUM(U560:U563)</f>
        <v>9</v>
      </c>
      <c r="V564" s="28">
        <f>SUM(V560:V563)</f>
        <v>7</v>
      </c>
    </row>
    <row r="568" spans="2:22" ht="12.6" x14ac:dyDescent="0.2">
      <c r="B568" s="30" t="s">
        <v>12</v>
      </c>
    </row>
    <row r="570" spans="2:22" ht="13.2" thickBot="1" x14ac:dyDescent="0.25">
      <c r="B570" s="30" t="s">
        <v>226</v>
      </c>
    </row>
    <row r="571" spans="2:22" ht="13.2" thickBot="1" x14ac:dyDescent="0.25">
      <c r="B571" s="36"/>
      <c r="C571" s="33" t="s">
        <v>23</v>
      </c>
      <c r="D571" s="33" t="s">
        <v>24</v>
      </c>
      <c r="E571" s="33" t="s">
        <v>25</v>
      </c>
      <c r="F571" s="33" t="s">
        <v>26</v>
      </c>
      <c r="G571" s="33" t="s">
        <v>27</v>
      </c>
      <c r="H571" s="33" t="s">
        <v>28</v>
      </c>
      <c r="I571" s="33" t="s">
        <v>29</v>
      </c>
      <c r="J571" s="33" t="s">
        <v>30</v>
      </c>
      <c r="K571" s="33" t="s">
        <v>211</v>
      </c>
      <c r="L571" s="33" t="s">
        <v>212</v>
      </c>
      <c r="M571" s="33" t="s">
        <v>213</v>
      </c>
      <c r="N571" s="33" t="s">
        <v>217</v>
      </c>
      <c r="O571" s="33" t="s">
        <v>219</v>
      </c>
      <c r="P571" s="33" t="s">
        <v>220</v>
      </c>
      <c r="Q571" s="33" t="s">
        <v>221</v>
      </c>
      <c r="R571" s="33" t="s">
        <v>222</v>
      </c>
      <c r="S571" s="37" t="s">
        <v>223</v>
      </c>
      <c r="T571" s="37" t="s">
        <v>224</v>
      </c>
      <c r="U571" s="24" t="s">
        <v>228</v>
      </c>
      <c r="V571" s="24" t="s">
        <v>229</v>
      </c>
    </row>
    <row r="572" spans="2:22" ht="25.2" x14ac:dyDescent="0.2">
      <c r="B572" s="48" t="s">
        <v>164</v>
      </c>
      <c r="C572" s="49">
        <v>5.1322357233249426E-2</v>
      </c>
      <c r="D572" s="49">
        <v>0.26169737094474288</v>
      </c>
      <c r="E572" s="49">
        <v>0.26118877768956184</v>
      </c>
      <c r="F572" s="49">
        <v>0.15424837045145201</v>
      </c>
      <c r="G572" s="49">
        <v>0.19812756874175105</v>
      </c>
      <c r="H572" s="49">
        <v>0.34286715099866877</v>
      </c>
      <c r="I572" s="49">
        <v>9.224740031953213E-2</v>
      </c>
      <c r="J572" s="49">
        <v>9.8945043285989451E-2</v>
      </c>
      <c r="K572" s="49">
        <v>5.8724215428753036E-2</v>
      </c>
      <c r="L572" s="49">
        <v>0.33621385955016775</v>
      </c>
      <c r="M572" s="49">
        <v>0.1689406668082267</v>
      </c>
      <c r="N572" s="49">
        <v>9.2537528072310679E-2</v>
      </c>
      <c r="O572" s="49">
        <v>0.1923121077217772</v>
      </c>
      <c r="P572" s="49">
        <v>0.35555336383413655</v>
      </c>
      <c r="Q572" s="49">
        <v>0.19073014458906942</v>
      </c>
      <c r="R572" s="49">
        <v>0.27211653178544543</v>
      </c>
      <c r="S572" s="49">
        <v>0.12396786978048153</v>
      </c>
      <c r="T572" s="49">
        <v>0.3044510198429507</v>
      </c>
      <c r="U572" s="49">
        <v>0.18071298514832596</v>
      </c>
      <c r="V572" s="49">
        <v>0.40066879512797565</v>
      </c>
    </row>
    <row r="573" spans="2:22" ht="12.6" x14ac:dyDescent="0.2">
      <c r="B573" s="40" t="s">
        <v>225</v>
      </c>
      <c r="C573" s="49">
        <v>0.13335807750654849</v>
      </c>
      <c r="D573" s="49">
        <v>0.19436454273825624</v>
      </c>
      <c r="E573" s="49">
        <v>0.20536182595538238</v>
      </c>
      <c r="F573" s="49">
        <v>0.20800937969031805</v>
      </c>
      <c r="G573" s="49">
        <v>0.13905891730680195</v>
      </c>
      <c r="H573" s="49">
        <v>0.26207319730109768</v>
      </c>
      <c r="I573" s="49">
        <v>0.22147069040894046</v>
      </c>
      <c r="J573" s="49">
        <v>0.19941425815980035</v>
      </c>
      <c r="K573" s="49">
        <v>0.22949167494738362</v>
      </c>
      <c r="L573" s="49">
        <v>0.26934334402674109</v>
      </c>
      <c r="M573" s="49">
        <v>0.21066574313165395</v>
      </c>
      <c r="N573" s="49">
        <v>0.26597452955669337</v>
      </c>
      <c r="O573" s="49">
        <v>0.27821100825450901</v>
      </c>
      <c r="P573" s="49">
        <v>0.26829665777213146</v>
      </c>
      <c r="Q573" s="49">
        <v>0.26959026256293317</v>
      </c>
      <c r="R573" s="49">
        <v>0.29874150730949955</v>
      </c>
      <c r="S573" s="49">
        <v>0.27493511048097558</v>
      </c>
      <c r="T573" s="49">
        <v>0.25860047894301169</v>
      </c>
      <c r="U573" s="49">
        <v>0.18344092634180179</v>
      </c>
      <c r="V573" s="49">
        <v>0.24735742969593896</v>
      </c>
    </row>
    <row r="574" spans="2:22" ht="13.2" thickBot="1" x14ac:dyDescent="0.25">
      <c r="B574" s="40" t="s">
        <v>165</v>
      </c>
      <c r="C574" s="49">
        <v>0.26271283307564225</v>
      </c>
      <c r="D574" s="49">
        <v>0.28024768020198104</v>
      </c>
      <c r="E574" s="49">
        <v>0.29342343496955731</v>
      </c>
      <c r="F574" s="49">
        <v>0.31979877041625321</v>
      </c>
      <c r="G574" s="49">
        <v>0.27098308998342086</v>
      </c>
      <c r="H574" s="49">
        <v>0.28073093474633071</v>
      </c>
      <c r="I574" s="49">
        <v>0.2665611709579509</v>
      </c>
      <c r="J574" s="49">
        <v>0.2724784109855074</v>
      </c>
      <c r="K574" s="49">
        <v>0.26131946896888941</v>
      </c>
      <c r="L574" s="49">
        <v>0.22864352334884272</v>
      </c>
      <c r="M574" s="49">
        <v>0.27486150228626771</v>
      </c>
      <c r="N574" s="49">
        <v>0.28500436186488909</v>
      </c>
      <c r="O574" s="49">
        <v>0.30526475259874364</v>
      </c>
      <c r="P574" s="49">
        <v>0.24602333155023026</v>
      </c>
      <c r="Q574" s="49">
        <v>0.28412563246564754</v>
      </c>
      <c r="R574" s="49">
        <v>0.24439950449333114</v>
      </c>
      <c r="S574" s="49">
        <v>0.23075838684523564</v>
      </c>
      <c r="T574" s="49">
        <v>0.32506265184969102</v>
      </c>
      <c r="U574" s="49">
        <v>0.2565010091924293</v>
      </c>
      <c r="V574" s="49">
        <v>0.2910549856677595</v>
      </c>
    </row>
    <row r="575" spans="2:22" ht="13.2" thickBot="1" x14ac:dyDescent="0.25">
      <c r="B575" s="36"/>
      <c r="C575" s="28"/>
      <c r="D575" s="28"/>
      <c r="E575" s="28"/>
      <c r="F575" s="28"/>
      <c r="G575" s="28"/>
      <c r="H575" s="28"/>
      <c r="I575" s="28"/>
      <c r="J575" s="28"/>
      <c r="K575" s="28"/>
      <c r="L575" s="28"/>
      <c r="M575" s="28"/>
      <c r="N575" s="28"/>
      <c r="O575" s="28"/>
      <c r="P575" s="28"/>
      <c r="Q575" s="28"/>
      <c r="R575" s="28"/>
      <c r="S575" s="28"/>
      <c r="T575" s="28"/>
      <c r="U575" s="28"/>
      <c r="V575" s="28"/>
    </row>
    <row r="579" spans="2:22" ht="13.2" thickBot="1" x14ac:dyDescent="0.25">
      <c r="B579" s="30" t="s">
        <v>62</v>
      </c>
    </row>
    <row r="580" spans="2:22" ht="13.2" thickBot="1" x14ac:dyDescent="0.25">
      <c r="B580" s="36"/>
      <c r="C580" s="33" t="s">
        <v>23</v>
      </c>
      <c r="D580" s="33" t="s">
        <v>24</v>
      </c>
      <c r="E580" s="33" t="s">
        <v>25</v>
      </c>
      <c r="F580" s="33" t="s">
        <v>26</v>
      </c>
      <c r="G580" s="33" t="s">
        <v>27</v>
      </c>
      <c r="H580" s="33" t="s">
        <v>28</v>
      </c>
      <c r="I580" s="33" t="s">
        <v>29</v>
      </c>
      <c r="J580" s="33" t="s">
        <v>30</v>
      </c>
      <c r="K580" s="33" t="s">
        <v>211</v>
      </c>
      <c r="L580" s="33" t="s">
        <v>212</v>
      </c>
      <c r="M580" s="33" t="s">
        <v>213</v>
      </c>
      <c r="N580" s="33" t="s">
        <v>217</v>
      </c>
      <c r="O580" s="33" t="s">
        <v>219</v>
      </c>
      <c r="P580" s="33" t="s">
        <v>220</v>
      </c>
      <c r="Q580" s="33" t="s">
        <v>221</v>
      </c>
      <c r="R580" s="33" t="s">
        <v>222</v>
      </c>
      <c r="S580" s="37" t="s">
        <v>223</v>
      </c>
      <c r="T580" s="37" t="s">
        <v>224</v>
      </c>
      <c r="U580" s="24" t="s">
        <v>228</v>
      </c>
      <c r="V580" s="24" t="s">
        <v>229</v>
      </c>
    </row>
    <row r="581" spans="2:22" ht="25.2" x14ac:dyDescent="0.2">
      <c r="B581" s="48" t="s">
        <v>166</v>
      </c>
      <c r="C581" s="49">
        <v>4.8405021811828063E-2</v>
      </c>
      <c r="D581" s="49">
        <v>8.7860536815335233E-2</v>
      </c>
      <c r="E581" s="49">
        <v>0.1569740355685548</v>
      </c>
      <c r="F581" s="49">
        <v>0.1726644634999146</v>
      </c>
      <c r="G581" s="49">
        <v>0.18660680133527383</v>
      </c>
      <c r="H581" s="49">
        <v>0.11416098307623421</v>
      </c>
      <c r="I581" s="49">
        <v>6.4973895058629466E-2</v>
      </c>
      <c r="J581" s="49">
        <v>9.3331684487007988E-2</v>
      </c>
      <c r="K581" s="49">
        <v>3.8129255429810167E-2</v>
      </c>
      <c r="L581" s="49">
        <v>0.23474204858959821</v>
      </c>
      <c r="M581" s="49">
        <v>0.33661531194808708</v>
      </c>
      <c r="N581" s="49">
        <v>0.11754633552813941</v>
      </c>
      <c r="O581" s="49">
        <v>0.21293993655949472</v>
      </c>
      <c r="P581" s="49">
        <v>0.39791297774627971</v>
      </c>
      <c r="Q581" s="49">
        <v>0.17092256856961788</v>
      </c>
      <c r="R581" s="49">
        <v>0.22142759821757654</v>
      </c>
      <c r="S581" s="49">
        <v>5.9212488985465064E-2</v>
      </c>
      <c r="T581" s="49">
        <v>0.19985144260532403</v>
      </c>
      <c r="U581" s="49">
        <v>6.1166776491332585E-2</v>
      </c>
      <c r="V581" s="49">
        <v>0.17238157489014594</v>
      </c>
    </row>
    <row r="582" spans="2:22" ht="12.6" x14ac:dyDescent="0.2">
      <c r="B582" s="40" t="s">
        <v>167</v>
      </c>
      <c r="C582" s="49">
        <v>8.5485870913262971E-2</v>
      </c>
      <c r="D582" s="49">
        <v>0.11672687998728951</v>
      </c>
      <c r="E582" s="49">
        <v>0.12768115938088248</v>
      </c>
      <c r="F582" s="49">
        <v>0.14154465004559799</v>
      </c>
      <c r="G582" s="49">
        <v>9.7074782864364106E-2</v>
      </c>
      <c r="H582" s="49">
        <v>0.18191260689352301</v>
      </c>
      <c r="I582" s="49">
        <v>0.14470092359478226</v>
      </c>
      <c r="J582" s="49">
        <v>0.14206128336573046</v>
      </c>
      <c r="K582" s="49">
        <v>0.19987235563784592</v>
      </c>
      <c r="L582" s="49">
        <v>0.1986211385908403</v>
      </c>
      <c r="M582" s="49">
        <v>0.15164002927503045</v>
      </c>
      <c r="N582" s="49">
        <v>0.24826810740533467</v>
      </c>
      <c r="O582" s="49">
        <v>0.30881187270392646</v>
      </c>
      <c r="P582" s="49">
        <v>0.39153651199644685</v>
      </c>
      <c r="Q582" s="49">
        <v>0.22554295247352016</v>
      </c>
      <c r="R582" s="49">
        <v>0.25879834401980989</v>
      </c>
      <c r="S582" s="49">
        <v>0.23944318671614676</v>
      </c>
      <c r="T582" s="49">
        <v>0.26084404349448154</v>
      </c>
      <c r="U582" s="49">
        <v>0.14249734665507113</v>
      </c>
      <c r="V582" s="49">
        <v>0.18377809901955353</v>
      </c>
    </row>
    <row r="583" spans="2:22" ht="13.2" thickBot="1" x14ac:dyDescent="0.25">
      <c r="B583" s="40" t="s">
        <v>168</v>
      </c>
      <c r="C583" s="49">
        <v>0.46240587692173829</v>
      </c>
      <c r="D583" s="49">
        <v>0.38543320895889915</v>
      </c>
      <c r="E583" s="49">
        <v>0.38024146566523248</v>
      </c>
      <c r="F583" s="49">
        <v>0.35738097090598059</v>
      </c>
      <c r="G583" s="49">
        <v>0.32839334940841253</v>
      </c>
      <c r="H583" s="49">
        <v>0.36529613749221873</v>
      </c>
      <c r="I583" s="49">
        <v>0.33048887947737221</v>
      </c>
      <c r="J583" s="49">
        <v>0.32266337582187965</v>
      </c>
      <c r="K583" s="49">
        <v>0.3412871248610595</v>
      </c>
      <c r="L583" s="49">
        <v>0.3215872447423872</v>
      </c>
      <c r="M583" s="49">
        <v>0.32917984596770217</v>
      </c>
      <c r="N583" s="49">
        <v>0.35442537979793398</v>
      </c>
      <c r="O583" s="49">
        <v>0.37089596241448874</v>
      </c>
      <c r="P583" s="49">
        <v>0.35031955732822212</v>
      </c>
      <c r="Q583" s="49">
        <v>0.34388631298472938</v>
      </c>
      <c r="R583" s="49">
        <v>0.3145669001127836</v>
      </c>
      <c r="S583" s="49">
        <v>0.29247097893628649</v>
      </c>
      <c r="T583" s="49">
        <v>0.30736588466332443</v>
      </c>
      <c r="U583" s="49">
        <v>0.28343591836800125</v>
      </c>
      <c r="V583" s="49">
        <v>0.24451469394678119</v>
      </c>
    </row>
    <row r="584" spans="2:22" ht="13.2" thickBot="1" x14ac:dyDescent="0.25">
      <c r="B584" s="36"/>
      <c r="C584" s="28"/>
      <c r="D584" s="28"/>
      <c r="E584" s="28"/>
      <c r="F584" s="28"/>
      <c r="G584" s="28"/>
      <c r="H584" s="28"/>
      <c r="I584" s="28"/>
      <c r="J584" s="28"/>
      <c r="K584" s="28"/>
      <c r="L584" s="28"/>
      <c r="M584" s="28"/>
      <c r="N584" s="28"/>
      <c r="O584" s="28"/>
      <c r="P584" s="28"/>
      <c r="Q584" s="28"/>
      <c r="R584" s="28"/>
      <c r="S584" s="28"/>
      <c r="T584" s="28"/>
      <c r="U584" s="28"/>
      <c r="V584" s="28"/>
    </row>
    <row r="588" spans="2:22" ht="13.2" thickBot="1" x14ac:dyDescent="0.25">
      <c r="B588" s="30" t="s">
        <v>194</v>
      </c>
    </row>
    <row r="589" spans="2:22" ht="13.2" thickBot="1" x14ac:dyDescent="0.25">
      <c r="B589" s="36"/>
      <c r="C589" s="33" t="s">
        <v>23</v>
      </c>
      <c r="D589" s="33" t="s">
        <v>24</v>
      </c>
      <c r="E589" s="33" t="s">
        <v>25</v>
      </c>
      <c r="F589" s="33" t="s">
        <v>26</v>
      </c>
      <c r="G589" s="33" t="s">
        <v>27</v>
      </c>
      <c r="H589" s="33" t="s">
        <v>28</v>
      </c>
      <c r="I589" s="33" t="s">
        <v>29</v>
      </c>
      <c r="J589" s="33" t="s">
        <v>30</v>
      </c>
      <c r="K589" s="37" t="s">
        <v>211</v>
      </c>
      <c r="L589" s="37" t="s">
        <v>212</v>
      </c>
      <c r="M589" s="37" t="s">
        <v>213</v>
      </c>
      <c r="N589" s="37" t="s">
        <v>217</v>
      </c>
      <c r="O589" s="37" t="s">
        <v>219</v>
      </c>
      <c r="P589" s="37" t="s">
        <v>220</v>
      </c>
      <c r="Q589" s="37" t="s">
        <v>221</v>
      </c>
      <c r="R589" s="37" t="s">
        <v>222</v>
      </c>
      <c r="S589" s="37" t="s">
        <v>223</v>
      </c>
      <c r="T589" s="37" t="s">
        <v>224</v>
      </c>
      <c r="U589" s="24" t="s">
        <v>228</v>
      </c>
      <c r="V589" s="24" t="s">
        <v>229</v>
      </c>
    </row>
    <row r="590" spans="2:22" ht="12.6" x14ac:dyDescent="0.2">
      <c r="B590" s="48" t="s">
        <v>63</v>
      </c>
      <c r="C590" s="49">
        <v>0.10315731910643292</v>
      </c>
      <c r="D590" s="49">
        <v>8.6420817695723406E-2</v>
      </c>
      <c r="E590" s="49">
        <v>0.15676039520569301</v>
      </c>
      <c r="F590" s="49">
        <v>0.10608760825618116</v>
      </c>
      <c r="G590" s="49">
        <v>0.14590312722493254</v>
      </c>
      <c r="H590" s="49">
        <v>0.12829139860668956</v>
      </c>
      <c r="I590" s="49">
        <v>0.13676537911717321</v>
      </c>
      <c r="J590" s="49">
        <v>0.10066438645396057</v>
      </c>
      <c r="K590" s="49">
        <v>0.14853746083318464</v>
      </c>
      <c r="L590" s="49">
        <v>0.12800841096568982</v>
      </c>
      <c r="M590" s="49">
        <v>0.11723866426793414</v>
      </c>
      <c r="N590" s="49">
        <v>0.12951697534260365</v>
      </c>
      <c r="O590" s="49">
        <v>3.3360531277709903E-2</v>
      </c>
      <c r="P590" s="49">
        <v>0.11350654638609771</v>
      </c>
      <c r="Q590" s="49">
        <v>0.10881729465246988</v>
      </c>
      <c r="R590" s="49">
        <v>0.10772230125844309</v>
      </c>
      <c r="S590" s="49">
        <v>6.0889231420385825E-2</v>
      </c>
      <c r="T590" s="49">
        <v>7.1912346924999856E-2</v>
      </c>
      <c r="U590" s="49">
        <v>9.4041215370210332E-2</v>
      </c>
      <c r="V590" s="49">
        <v>4.82985087847074E-2</v>
      </c>
    </row>
    <row r="591" spans="2:22" ht="13.2" thickBot="1" x14ac:dyDescent="0.25">
      <c r="B591" s="40" t="s">
        <v>64</v>
      </c>
      <c r="C591" s="49">
        <v>0.89684608577288483</v>
      </c>
      <c r="D591" s="49">
        <v>0.91358339617935658</v>
      </c>
      <c r="E591" s="49">
        <v>0.84324719713759133</v>
      </c>
      <c r="F591" s="49">
        <v>0.88492011022859307</v>
      </c>
      <c r="G591" s="49">
        <v>0.85413420297435017</v>
      </c>
      <c r="H591" s="49">
        <v>0.87175519904775223</v>
      </c>
      <c r="I591" s="49">
        <v>0.86326879954189328</v>
      </c>
      <c r="J591" s="49">
        <v>0.89938256666056104</v>
      </c>
      <c r="K591" s="49">
        <v>0.85146253916681536</v>
      </c>
      <c r="L591" s="49">
        <v>0.87199158903431018</v>
      </c>
      <c r="M591" s="49">
        <v>0.88276133573206583</v>
      </c>
      <c r="N591" s="49">
        <v>0.87048302465739635</v>
      </c>
      <c r="O591" s="49">
        <v>0.96663946872229012</v>
      </c>
      <c r="P591" s="49">
        <v>0.8864934536139023</v>
      </c>
      <c r="Q591" s="49">
        <v>0.89118270534752997</v>
      </c>
      <c r="R591" s="49">
        <v>0.89227769874155693</v>
      </c>
      <c r="S591" s="49">
        <v>0.93911076857961417</v>
      </c>
      <c r="T591" s="49">
        <v>0.92808765307500019</v>
      </c>
      <c r="U591" s="49">
        <v>0.90595878462978963</v>
      </c>
      <c r="V591" s="49">
        <v>0.95170149121529257</v>
      </c>
    </row>
    <row r="592" spans="2:22" ht="13.2" thickBot="1" x14ac:dyDescent="0.25">
      <c r="B592" s="36"/>
      <c r="C592" s="28"/>
      <c r="D592" s="28"/>
      <c r="E592" s="28"/>
      <c r="F592" s="28"/>
      <c r="G592" s="28"/>
      <c r="H592" s="28"/>
      <c r="I592" s="28"/>
      <c r="J592" s="28"/>
      <c r="K592" s="28"/>
      <c r="L592" s="28"/>
      <c r="M592" s="28"/>
      <c r="N592" s="28"/>
      <c r="O592" s="28"/>
      <c r="P592" s="28"/>
      <c r="Q592" s="28"/>
      <c r="R592" s="28"/>
      <c r="S592" s="28"/>
      <c r="T592" s="28"/>
      <c r="U592" s="28"/>
      <c r="V592" s="28"/>
    </row>
    <row r="595" spans="2:22" ht="13.2" thickBot="1" x14ac:dyDescent="0.25">
      <c r="B595" s="30" t="s">
        <v>45</v>
      </c>
    </row>
    <row r="596" spans="2:22" ht="13.2" thickBot="1" x14ac:dyDescent="0.25">
      <c r="B596" s="36"/>
      <c r="C596" s="33" t="s">
        <v>23</v>
      </c>
      <c r="D596" s="33" t="s">
        <v>24</v>
      </c>
      <c r="E596" s="33" t="s">
        <v>25</v>
      </c>
      <c r="F596" s="33" t="s">
        <v>26</v>
      </c>
      <c r="G596" s="33" t="s">
        <v>27</v>
      </c>
      <c r="H596" s="33" t="s">
        <v>28</v>
      </c>
      <c r="I596" s="33" t="s">
        <v>29</v>
      </c>
      <c r="J596" s="33" t="s">
        <v>30</v>
      </c>
      <c r="K596" s="37" t="s">
        <v>211</v>
      </c>
      <c r="L596" s="37" t="s">
        <v>212</v>
      </c>
      <c r="M596" s="37" t="s">
        <v>213</v>
      </c>
      <c r="N596" s="37" t="s">
        <v>217</v>
      </c>
      <c r="O596" s="37" t="s">
        <v>219</v>
      </c>
      <c r="P596" s="37" t="s">
        <v>220</v>
      </c>
      <c r="Q596" s="37" t="s">
        <v>221</v>
      </c>
      <c r="R596" s="37" t="s">
        <v>222</v>
      </c>
      <c r="S596" s="37" t="s">
        <v>223</v>
      </c>
      <c r="T596" s="37" t="s">
        <v>224</v>
      </c>
      <c r="U596" s="24" t="s">
        <v>228</v>
      </c>
      <c r="V596" s="24" t="s">
        <v>229</v>
      </c>
    </row>
    <row r="597" spans="2:22" ht="12.6" x14ac:dyDescent="0.2">
      <c r="B597" s="48" t="s">
        <v>63</v>
      </c>
      <c r="C597" s="49">
        <v>0.12424151350047002</v>
      </c>
      <c r="D597" s="49">
        <v>9.7578379755796599E-2</v>
      </c>
      <c r="E597" s="49">
        <v>0.2062093362689558</v>
      </c>
      <c r="F597" s="49">
        <v>0.32276518184008646</v>
      </c>
      <c r="G597" s="49">
        <v>0.33736767510100962</v>
      </c>
      <c r="H597" s="49">
        <v>0.28969093537043655</v>
      </c>
      <c r="I597" s="49">
        <v>0.19084251919945522</v>
      </c>
      <c r="J597" s="49">
        <v>0.23425500412420783</v>
      </c>
      <c r="K597" s="49">
        <v>0.18806766343531314</v>
      </c>
      <c r="L597" s="49">
        <v>0.19794507069968797</v>
      </c>
      <c r="M597" s="49">
        <v>0.21145899077553443</v>
      </c>
      <c r="N597" s="49">
        <v>0.22413569247565049</v>
      </c>
      <c r="O597" s="49">
        <v>0.24161711321864376</v>
      </c>
      <c r="P597" s="49">
        <v>0.25675744550721191</v>
      </c>
      <c r="Q597" s="49">
        <v>0.2728434730227105</v>
      </c>
      <c r="R597" s="49">
        <v>0.27878733498027214</v>
      </c>
      <c r="S597" s="49">
        <v>0.26933585285855388</v>
      </c>
      <c r="T597" s="49">
        <v>0.26004144011795527</v>
      </c>
      <c r="U597" s="49">
        <v>0.26375654680653471</v>
      </c>
      <c r="V597" s="49">
        <v>0.26030367828845669</v>
      </c>
    </row>
    <row r="598" spans="2:22" ht="13.2" thickBot="1" x14ac:dyDescent="0.25">
      <c r="B598" s="40" t="s">
        <v>64</v>
      </c>
      <c r="C598" s="49">
        <v>0.86932080869950901</v>
      </c>
      <c r="D598" s="49">
        <v>0.90242162024420325</v>
      </c>
      <c r="E598" s="49">
        <v>0.79379066373104423</v>
      </c>
      <c r="F598" s="49">
        <v>0.66639592093706523</v>
      </c>
      <c r="G598" s="49">
        <v>0.66263232489899038</v>
      </c>
      <c r="H598" s="49">
        <v>0.71030906462956334</v>
      </c>
      <c r="I598" s="49">
        <v>0.80915748080054484</v>
      </c>
      <c r="J598" s="49">
        <v>0.76574499587579214</v>
      </c>
      <c r="K598" s="49">
        <v>0.81193233656468689</v>
      </c>
      <c r="L598" s="49">
        <v>0.80205492930031208</v>
      </c>
      <c r="M598" s="49">
        <v>0.78854100922446557</v>
      </c>
      <c r="N598" s="49">
        <v>0.77586430752434943</v>
      </c>
      <c r="O598" s="49">
        <v>0.75838288678135624</v>
      </c>
      <c r="P598" s="49">
        <v>0.74324255449278809</v>
      </c>
      <c r="Q598" s="49">
        <v>0.7271565269772895</v>
      </c>
      <c r="R598" s="49">
        <v>0.72121266501972792</v>
      </c>
      <c r="S598" s="49">
        <v>0.73066414714144612</v>
      </c>
      <c r="T598" s="49">
        <v>0.73995855988204473</v>
      </c>
      <c r="U598" s="49">
        <v>0.73624345319346529</v>
      </c>
      <c r="V598" s="49">
        <v>0.73969632171154331</v>
      </c>
    </row>
    <row r="599" spans="2:22" ht="13.2" thickBot="1" x14ac:dyDescent="0.25">
      <c r="B599" s="36"/>
      <c r="C599" s="28"/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28"/>
      <c r="O599" s="28"/>
      <c r="P599" s="28"/>
      <c r="Q599" s="28"/>
      <c r="R599" s="28"/>
      <c r="S599" s="28"/>
      <c r="T599" s="28"/>
      <c r="U599" s="28"/>
      <c r="V599" s="28"/>
    </row>
    <row r="603" spans="2:22" ht="12.6" x14ac:dyDescent="0.2">
      <c r="B603" s="30" t="s">
        <v>13</v>
      </c>
    </row>
    <row r="605" spans="2:22" ht="13.2" thickBot="1" x14ac:dyDescent="0.25">
      <c r="B605" s="30" t="s">
        <v>65</v>
      </c>
    </row>
    <row r="606" spans="2:22" ht="13.2" thickBot="1" x14ac:dyDescent="0.25">
      <c r="B606" s="27"/>
      <c r="C606" s="33" t="s">
        <v>23</v>
      </c>
      <c r="D606" s="33" t="s">
        <v>24</v>
      </c>
      <c r="E606" s="33" t="s">
        <v>25</v>
      </c>
      <c r="F606" s="33" t="s">
        <v>26</v>
      </c>
      <c r="G606" s="33" t="s">
        <v>27</v>
      </c>
      <c r="H606" s="33" t="s">
        <v>28</v>
      </c>
      <c r="I606" s="33" t="s">
        <v>29</v>
      </c>
      <c r="J606" s="33" t="s">
        <v>30</v>
      </c>
      <c r="K606" s="37" t="s">
        <v>211</v>
      </c>
      <c r="L606" s="37" t="s">
        <v>212</v>
      </c>
      <c r="M606" s="37" t="s">
        <v>213</v>
      </c>
      <c r="N606" s="37" t="s">
        <v>217</v>
      </c>
      <c r="O606" s="37" t="s">
        <v>219</v>
      </c>
      <c r="P606" s="37" t="s">
        <v>220</v>
      </c>
      <c r="Q606" s="37" t="s">
        <v>221</v>
      </c>
      <c r="R606" s="37" t="s">
        <v>222</v>
      </c>
      <c r="S606" s="37" t="s">
        <v>223</v>
      </c>
      <c r="T606" s="37" t="s">
        <v>224</v>
      </c>
      <c r="U606" s="24" t="s">
        <v>228</v>
      </c>
      <c r="V606" s="24" t="s">
        <v>229</v>
      </c>
    </row>
    <row r="607" spans="2:22" ht="12.6" x14ac:dyDescent="0.2">
      <c r="B607" s="40" t="s">
        <v>169</v>
      </c>
      <c r="C607" s="50">
        <v>0.76279721031253678</v>
      </c>
      <c r="D607" s="50">
        <v>0.73570115776260714</v>
      </c>
      <c r="E607" s="50">
        <v>0.69263196457807263</v>
      </c>
      <c r="F607" s="50">
        <v>0.70654726459228112</v>
      </c>
      <c r="G607" s="50">
        <v>0.73146466805133148</v>
      </c>
      <c r="H607" s="50">
        <v>0.77756666848861999</v>
      </c>
      <c r="I607" s="50">
        <v>0.78705810566230516</v>
      </c>
      <c r="J607" s="50">
        <v>0.76804913982829526</v>
      </c>
      <c r="K607" s="50">
        <v>0.77971278730470817</v>
      </c>
      <c r="L607" s="50">
        <v>0.78345619235380104</v>
      </c>
      <c r="M607" s="50">
        <v>0.75971811658359867</v>
      </c>
      <c r="N607" s="50">
        <v>0.75306723232639428</v>
      </c>
      <c r="O607" s="50">
        <v>0.78170371329663335</v>
      </c>
      <c r="P607" s="50">
        <v>0.76069979183961012</v>
      </c>
      <c r="Q607" s="50">
        <v>0.7675002907002938</v>
      </c>
      <c r="R607" s="50">
        <v>0.76853455663313208</v>
      </c>
      <c r="S607" s="50">
        <v>0.75883035051385417</v>
      </c>
      <c r="T607" s="50">
        <v>0.76436243820649641</v>
      </c>
      <c r="U607" s="50">
        <v>0.78128142364378028</v>
      </c>
      <c r="V607" s="50">
        <v>0.7598034680653063</v>
      </c>
    </row>
    <row r="608" spans="2:22" ht="12.6" x14ac:dyDescent="0.2">
      <c r="B608" s="40" t="s">
        <v>170</v>
      </c>
      <c r="C608" s="50">
        <v>0.11170081705446483</v>
      </c>
      <c r="D608" s="50">
        <v>0.13124747638373946</v>
      </c>
      <c r="E608" s="50">
        <v>0.13560614336795435</v>
      </c>
      <c r="F608" s="50">
        <v>0.11472577757332557</v>
      </c>
      <c r="G608" s="50">
        <v>7.9868425714445093E-2</v>
      </c>
      <c r="H608" s="50">
        <v>5.9981093072477461E-2</v>
      </c>
      <c r="I608" s="50">
        <v>6.5692323570018446E-2</v>
      </c>
      <c r="J608" s="50">
        <v>8.4784964847610375E-2</v>
      </c>
      <c r="K608" s="50">
        <v>7.1729312314203986E-2</v>
      </c>
      <c r="L608" s="50">
        <v>6.9500000000000006E-2</v>
      </c>
      <c r="M608" s="50">
        <v>9.9699999999999997E-2</v>
      </c>
      <c r="N608" s="50">
        <v>0.11169999999999999</v>
      </c>
      <c r="O608" s="50">
        <v>9.8711598083201915E-2</v>
      </c>
      <c r="P608" s="50">
        <v>0.10380679579459967</v>
      </c>
      <c r="Q608" s="50">
        <v>8.5599999999999996E-2</v>
      </c>
      <c r="R608" s="50">
        <v>9.69E-2</v>
      </c>
      <c r="S608" s="50">
        <v>8.3778125120387403E-2</v>
      </c>
      <c r="T608" s="50">
        <v>7.2730972022158474E-2</v>
      </c>
      <c r="U608" s="50">
        <v>3.615722994545055E-2</v>
      </c>
      <c r="V608" s="50">
        <v>4.6262075349428257E-2</v>
      </c>
    </row>
    <row r="609" spans="2:22" ht="12.6" x14ac:dyDescent="0.2">
      <c r="B609" s="40" t="s">
        <v>171</v>
      </c>
      <c r="C609" s="50">
        <v>3.1223198958849376E-2</v>
      </c>
      <c r="D609" s="50">
        <v>3.1525294474139501E-2</v>
      </c>
      <c r="E609" s="50">
        <v>7.091871455707828E-2</v>
      </c>
      <c r="F609" s="50">
        <v>7.1660583372721715E-2</v>
      </c>
      <c r="G609" s="50">
        <v>6.887000605821339E-2</v>
      </c>
      <c r="H609" s="50">
        <v>4.9776455609962307E-2</v>
      </c>
      <c r="I609" s="50">
        <v>2.4878045570943613E-2</v>
      </c>
      <c r="J609" s="50">
        <v>2.7222141155955861E-2</v>
      </c>
      <c r="K609" s="50">
        <v>2.0584353070514223E-2</v>
      </c>
      <c r="L609" s="50">
        <v>2.2765885185017314E-2</v>
      </c>
      <c r="M609" s="50">
        <v>2.3706358407108864E-2</v>
      </c>
      <c r="N609" s="50">
        <v>1.7209184265298633E-2</v>
      </c>
      <c r="O609" s="50">
        <v>1.7943760110695539E-2</v>
      </c>
      <c r="P609" s="50">
        <v>2.1659081798020393E-2</v>
      </c>
      <c r="Q609" s="50">
        <v>3.3933076997501012E-2</v>
      </c>
      <c r="R609" s="50">
        <v>2.2062666784384049E-2</v>
      </c>
      <c r="S609" s="50">
        <v>3.536247773271723E-2</v>
      </c>
      <c r="T609" s="50">
        <v>1.5986011603205966E-2</v>
      </c>
      <c r="U609" s="50">
        <v>2.1403847728158728E-2</v>
      </c>
      <c r="V609" s="50">
        <v>3.3352425702320852E-2</v>
      </c>
    </row>
    <row r="610" spans="2:22" ht="12.6" x14ac:dyDescent="0.2">
      <c r="B610" s="40" t="s">
        <v>172</v>
      </c>
      <c r="C610" s="50">
        <v>1.2768518004610209E-2</v>
      </c>
      <c r="D610" s="50">
        <v>1.0655234089205823E-2</v>
      </c>
      <c r="E610" s="50">
        <v>1.671962781568416E-2</v>
      </c>
      <c r="F610" s="50">
        <v>1.0696578437733752E-2</v>
      </c>
      <c r="G610" s="50">
        <v>1.3779611221639303E-2</v>
      </c>
      <c r="H610" s="50">
        <v>1.1399397605306751E-2</v>
      </c>
      <c r="I610" s="50">
        <v>1.0854165658054117E-2</v>
      </c>
      <c r="J610" s="50">
        <v>1.2341367179942145E-2</v>
      </c>
      <c r="K610" s="50">
        <v>1.2944415616522967E-2</v>
      </c>
      <c r="L610" s="50">
        <v>1.0051823003219213E-2</v>
      </c>
      <c r="M610" s="50">
        <v>1.1666693817357607E-2</v>
      </c>
      <c r="N610" s="50">
        <v>1.3179664364064057E-2</v>
      </c>
      <c r="O610" s="50">
        <v>1.0044975995647673E-2</v>
      </c>
      <c r="P610" s="50">
        <v>1.017211597553677E-2</v>
      </c>
      <c r="Q610" s="50">
        <v>1.1398838160143126E-2</v>
      </c>
      <c r="R610" s="50">
        <v>9.7943325505812241E-3</v>
      </c>
      <c r="S610" s="50">
        <v>1.5370850653512753E-2</v>
      </c>
      <c r="T610" s="50">
        <v>2.0384060304619211E-2</v>
      </c>
      <c r="U610" s="50">
        <v>1.4060614215635118E-2</v>
      </c>
      <c r="V610" s="50">
        <v>1.82598032096878E-2</v>
      </c>
    </row>
    <row r="611" spans="2:22" ht="12.6" x14ac:dyDescent="0.2">
      <c r="B611" s="40" t="s">
        <v>66</v>
      </c>
      <c r="C611" s="50">
        <v>1.9156362182664543E-2</v>
      </c>
      <c r="D611" s="50">
        <v>1.805352602320268E-2</v>
      </c>
      <c r="E611" s="50">
        <v>1.6415163135655605E-2</v>
      </c>
      <c r="F611" s="50">
        <v>1.8535665611167346E-2</v>
      </c>
      <c r="G611" s="50">
        <v>2.216299075615737E-2</v>
      </c>
      <c r="H611" s="50">
        <v>1.7713477097871258E-2</v>
      </c>
      <c r="I611" s="50">
        <v>8.8749296500070258E-3</v>
      </c>
      <c r="J611" s="50">
        <v>1.1515174440806497E-2</v>
      </c>
      <c r="K611" s="50">
        <v>1.5299451784066461E-2</v>
      </c>
      <c r="L611" s="50">
        <v>1.1020339061525115E-2</v>
      </c>
      <c r="M611" s="50">
        <v>1.0544951887279778E-2</v>
      </c>
      <c r="N611" s="50">
        <v>8.6042197708645646E-3</v>
      </c>
      <c r="O611" s="50">
        <v>1.0139150551130072E-2</v>
      </c>
      <c r="P611" s="50">
        <v>1.1998173839712365E-2</v>
      </c>
      <c r="Q611" s="50">
        <v>1.1959247086702218E-2</v>
      </c>
      <c r="R611" s="50">
        <v>1.2974269963480094E-2</v>
      </c>
      <c r="S611" s="50">
        <v>1.0541008186277652E-2</v>
      </c>
      <c r="T611" s="50">
        <v>1.9864292249645591E-2</v>
      </c>
      <c r="U611" s="50">
        <v>2.1925077865525569E-2</v>
      </c>
      <c r="V611" s="50">
        <v>2.1575105315082443E-2</v>
      </c>
    </row>
    <row r="612" spans="2:22" ht="12.6" x14ac:dyDescent="0.2">
      <c r="B612" s="40" t="s">
        <v>67</v>
      </c>
      <c r="C612" s="50">
        <v>6.2353893178957759E-2</v>
      </c>
      <c r="D612" s="50">
        <v>7.2712551959983371E-2</v>
      </c>
      <c r="E612" s="50">
        <v>6.7708386714287624E-2</v>
      </c>
      <c r="F612" s="50">
        <v>7.7813947582524107E-2</v>
      </c>
      <c r="G612" s="50">
        <v>8.3854298198037608E-2</v>
      </c>
      <c r="H612" s="50">
        <v>8.3562910212702776E-2</v>
      </c>
      <c r="I612" s="50">
        <v>0.10264242988819507</v>
      </c>
      <c r="J612" s="50">
        <v>9.6087212547422987E-2</v>
      </c>
      <c r="K612" s="50">
        <v>9.9729679909984395E-2</v>
      </c>
      <c r="L612" s="50">
        <v>0.10322525439997836</v>
      </c>
      <c r="M612" s="50">
        <v>9.4684815843285128E-2</v>
      </c>
      <c r="N612" s="50">
        <v>9.6269903236849239E-2</v>
      </c>
      <c r="O612" s="50">
        <v>8.1456801962691588E-2</v>
      </c>
      <c r="P612" s="50">
        <v>9.1664040752520701E-2</v>
      </c>
      <c r="Q612" s="50">
        <v>8.9569398050115545E-2</v>
      </c>
      <c r="R612" s="50">
        <v>8.9740147484301272E-2</v>
      </c>
      <c r="S612" s="50">
        <v>9.6117187793250569E-2</v>
      </c>
      <c r="T612" s="50">
        <v>0.1066722256138742</v>
      </c>
      <c r="U612" s="50">
        <v>1.1336644738598384E-2</v>
      </c>
      <c r="V612" s="50">
        <v>1.6935545504177935E-2</v>
      </c>
    </row>
    <row r="613" spans="2:22" ht="13.2" thickBot="1" x14ac:dyDescent="0.25">
      <c r="B613" s="51" t="s">
        <v>173</v>
      </c>
      <c r="C613" s="52">
        <v>9.4278773366232513E-2</v>
      </c>
      <c r="D613" s="52">
        <v>0.10142131207239187</v>
      </c>
      <c r="E613" s="52">
        <v>0.10084317766562739</v>
      </c>
      <c r="F613" s="52">
        <v>0.10704619163142522</v>
      </c>
      <c r="G613" s="52">
        <v>0.11979690017583428</v>
      </c>
      <c r="H613" s="52">
        <v>0.11267578491588079</v>
      </c>
      <c r="I613" s="52">
        <v>0.1223715251962562</v>
      </c>
      <c r="J613" s="52">
        <v>0.11994375416817163</v>
      </c>
      <c r="K613" s="52">
        <v>0.12797354731057381</v>
      </c>
      <c r="L613" s="52">
        <f t="shared" ref="L613:P613" si="100">L610+L611+L612</f>
        <v>0.12429741646472268</v>
      </c>
      <c r="M613" s="52">
        <f t="shared" si="100"/>
        <v>0.11689646154792252</v>
      </c>
      <c r="N613" s="52">
        <f t="shared" si="100"/>
        <v>0.11805378737177785</v>
      </c>
      <c r="O613" s="52">
        <f t="shared" si="100"/>
        <v>0.10164092850946933</v>
      </c>
      <c r="P613" s="52">
        <f t="shared" si="100"/>
        <v>0.11383433056776984</v>
      </c>
      <c r="Q613" s="52">
        <f>Q610+Q611+Q612</f>
        <v>0.1129274832969609</v>
      </c>
      <c r="R613" s="52">
        <f>R610+R611+R612</f>
        <v>0.11250874999836259</v>
      </c>
      <c r="S613" s="52">
        <f>S610+S611+S612</f>
        <v>0.12202904663304098</v>
      </c>
      <c r="T613" s="52">
        <f>T610+T611+T612</f>
        <v>0.146920578168139</v>
      </c>
      <c r="U613" s="52">
        <v>0.11383516186285141</v>
      </c>
      <c r="V613" s="52">
        <v>0.10381157685399631</v>
      </c>
    </row>
    <row r="614" spans="2:22" ht="13.2" thickBot="1" x14ac:dyDescent="0.25">
      <c r="B614" s="36"/>
      <c r="C614" s="28"/>
      <c r="D614" s="28"/>
      <c r="E614" s="28"/>
      <c r="F614" s="28"/>
      <c r="G614" s="28"/>
      <c r="H614" s="28"/>
      <c r="I614" s="28"/>
      <c r="J614" s="28"/>
      <c r="K614" s="28"/>
      <c r="L614" s="28"/>
      <c r="M614" s="28"/>
      <c r="N614" s="28"/>
      <c r="O614" s="28"/>
      <c r="P614" s="28"/>
      <c r="Q614" s="28"/>
      <c r="R614" s="28"/>
      <c r="S614" s="28"/>
      <c r="T614" s="28"/>
      <c r="U614" s="28"/>
      <c r="V614" s="28"/>
    </row>
    <row r="618" spans="2:22" ht="13.2" thickBot="1" x14ac:dyDescent="0.25">
      <c r="B618" s="30" t="s">
        <v>68</v>
      </c>
    </row>
    <row r="619" spans="2:22" ht="13.2" thickBot="1" x14ac:dyDescent="0.25">
      <c r="B619" s="27"/>
      <c r="C619" s="33" t="s">
        <v>23</v>
      </c>
      <c r="D619" s="33" t="s">
        <v>24</v>
      </c>
      <c r="E619" s="33" t="s">
        <v>25</v>
      </c>
      <c r="F619" s="33" t="s">
        <v>26</v>
      </c>
      <c r="G619" s="33" t="s">
        <v>27</v>
      </c>
      <c r="H619" s="33" t="s">
        <v>28</v>
      </c>
      <c r="I619" s="33" t="s">
        <v>29</v>
      </c>
      <c r="J619" s="33" t="s">
        <v>30</v>
      </c>
      <c r="K619" s="37" t="s">
        <v>211</v>
      </c>
      <c r="L619" s="37" t="s">
        <v>212</v>
      </c>
      <c r="M619" s="37" t="s">
        <v>213</v>
      </c>
      <c r="N619" s="37" t="s">
        <v>217</v>
      </c>
      <c r="O619" s="37" t="s">
        <v>219</v>
      </c>
      <c r="P619" s="37" t="s">
        <v>220</v>
      </c>
      <c r="Q619" s="37" t="s">
        <v>221</v>
      </c>
      <c r="R619" s="37" t="s">
        <v>222</v>
      </c>
      <c r="S619" s="37" t="s">
        <v>223</v>
      </c>
      <c r="T619" s="37" t="s">
        <v>224</v>
      </c>
      <c r="U619" s="24" t="s">
        <v>228</v>
      </c>
      <c r="V619" s="24" t="s">
        <v>229</v>
      </c>
    </row>
    <row r="620" spans="2:22" ht="12.6" x14ac:dyDescent="0.2">
      <c r="B620" s="40" t="s">
        <v>69</v>
      </c>
      <c r="C620" s="50">
        <v>9.1257375926271991E-2</v>
      </c>
      <c r="D620" s="50">
        <v>8.4937145530232017E-2</v>
      </c>
      <c r="E620" s="50">
        <v>6.9780889864000398E-2</v>
      </c>
      <c r="F620" s="50">
        <v>7.8454238467533507E-2</v>
      </c>
      <c r="G620" s="50">
        <v>0.12043881718739348</v>
      </c>
      <c r="H620" s="50">
        <v>0.11264428885822901</v>
      </c>
      <c r="I620" s="50">
        <v>0.13637109443780965</v>
      </c>
      <c r="J620" s="50">
        <v>0.1222316371464202</v>
      </c>
      <c r="K620" s="50">
        <v>0.14514487116543376</v>
      </c>
      <c r="L620" s="50">
        <v>0.1349820838746533</v>
      </c>
      <c r="M620" s="50">
        <v>0.13653619982221255</v>
      </c>
      <c r="N620" s="50">
        <v>0.13259131006306427</v>
      </c>
      <c r="O620" s="50">
        <v>0.1006033198518978</v>
      </c>
      <c r="P620" s="50">
        <v>0.11571600999289337</v>
      </c>
      <c r="Q620" s="50">
        <v>0.10447540680911209</v>
      </c>
      <c r="R620" s="50">
        <v>9.7393581838283616E-2</v>
      </c>
      <c r="S620" s="50">
        <v>0.11174008361842554</v>
      </c>
      <c r="T620" s="50">
        <v>0.13209265274942641</v>
      </c>
      <c r="U620" s="50">
        <v>0.14050163459522483</v>
      </c>
      <c r="V620" s="50">
        <v>0.12115552904810668</v>
      </c>
    </row>
    <row r="621" spans="2:22" ht="12.6" x14ac:dyDescent="0.2">
      <c r="B621" s="40" t="s">
        <v>70</v>
      </c>
      <c r="C621" s="50">
        <v>0.2022913665558673</v>
      </c>
      <c r="D621" s="50">
        <v>0.22299493100161938</v>
      </c>
      <c r="E621" s="50">
        <v>0.278081802049715</v>
      </c>
      <c r="F621" s="50">
        <v>0.26906082828723599</v>
      </c>
      <c r="G621" s="50">
        <v>0.26128704915836576</v>
      </c>
      <c r="H621" s="50">
        <v>0.24773300955741057</v>
      </c>
      <c r="I621" s="50">
        <v>0.25727921486165506</v>
      </c>
      <c r="J621" s="50">
        <v>0.21688069084173323</v>
      </c>
      <c r="K621" s="50">
        <v>0.25356662623867976</v>
      </c>
      <c r="L621" s="50">
        <v>0.26869050129477817</v>
      </c>
      <c r="M621" s="50">
        <v>0.13555467501660401</v>
      </c>
      <c r="N621" s="50">
        <v>0.19541070659111803</v>
      </c>
      <c r="O621" s="50">
        <v>0.17872081684384578</v>
      </c>
      <c r="P621" s="50">
        <v>0.20624454078211477</v>
      </c>
      <c r="Q621" s="50">
        <v>0.2035670994356498</v>
      </c>
      <c r="R621" s="50">
        <v>0.2057279558923101</v>
      </c>
      <c r="S621" s="50">
        <v>0.20821340023382184</v>
      </c>
      <c r="T621" s="50">
        <v>0.20390903210681466</v>
      </c>
      <c r="U621" s="50">
        <v>0.2271027611656477</v>
      </c>
      <c r="V621" s="50">
        <v>0.22438853868665584</v>
      </c>
    </row>
    <row r="622" spans="2:22" ht="12.6" x14ac:dyDescent="0.2">
      <c r="B622" s="40" t="s">
        <v>71</v>
      </c>
      <c r="C622" s="50">
        <v>9.6493868728497467E-2</v>
      </c>
      <c r="D622" s="50">
        <v>0.13964950372199422</v>
      </c>
      <c r="E622" s="50">
        <v>0.14446813775126416</v>
      </c>
      <c r="F622" s="50">
        <v>0.15893878791597493</v>
      </c>
      <c r="G622" s="50">
        <v>0.16461670495538611</v>
      </c>
      <c r="H622" s="50">
        <v>0.1509450381096446</v>
      </c>
      <c r="I622" s="50">
        <v>0.18640608875624709</v>
      </c>
      <c r="J622" s="50">
        <v>0.21036720626473304</v>
      </c>
      <c r="K622" s="50">
        <v>0.22744169773902453</v>
      </c>
      <c r="L622" s="50">
        <v>0.24600813165282437</v>
      </c>
      <c r="M622" s="50">
        <v>0.25264975809335072</v>
      </c>
      <c r="N622" s="50">
        <v>0.24684337684218788</v>
      </c>
      <c r="O622" s="50">
        <v>0.2279785508859557</v>
      </c>
      <c r="P622" s="50">
        <v>0.22311437328719438</v>
      </c>
      <c r="Q622" s="50">
        <v>0.21160522763191381</v>
      </c>
      <c r="R622" s="50">
        <v>0.19701539092984874</v>
      </c>
      <c r="S622" s="50">
        <v>0.22786393779273592</v>
      </c>
      <c r="T622" s="50">
        <v>0.35746440372658767</v>
      </c>
      <c r="U622" s="50">
        <v>0.23465204347265864</v>
      </c>
      <c r="V622" s="50">
        <v>0.23632825270215368</v>
      </c>
    </row>
    <row r="623" spans="2:22" ht="12.6" x14ac:dyDescent="0.2">
      <c r="B623" s="40" t="s">
        <v>72</v>
      </c>
      <c r="C623" s="50">
        <v>0.10553412088806222</v>
      </c>
      <c r="D623" s="50">
        <v>0.10190054827488</v>
      </c>
      <c r="E623" s="50">
        <v>0.2206408510754875</v>
      </c>
      <c r="F623" s="50">
        <v>0.27199381912561305</v>
      </c>
      <c r="G623" s="50">
        <v>0.18387079382085125</v>
      </c>
      <c r="H623" s="50">
        <v>0.16459446689349036</v>
      </c>
      <c r="I623" s="50">
        <v>0.25497981512553064</v>
      </c>
      <c r="J623" s="50">
        <v>0.28980977811357977</v>
      </c>
      <c r="K623" s="50">
        <v>0.20756552250630728</v>
      </c>
      <c r="L623" s="50">
        <v>0.21622570171841957</v>
      </c>
      <c r="M623" s="50">
        <v>0.18570734871360731</v>
      </c>
      <c r="N623" s="50">
        <v>0.19482903175711319</v>
      </c>
      <c r="O623" s="50">
        <v>0.13795319587119834</v>
      </c>
      <c r="P623" s="50">
        <v>0.22523160725982694</v>
      </c>
      <c r="Q623" s="50">
        <v>0.19887650676135327</v>
      </c>
      <c r="R623" s="50">
        <v>0.18793258219290312</v>
      </c>
      <c r="S623" s="50">
        <v>0.28029465497183725</v>
      </c>
      <c r="T623" s="50">
        <v>0.28561261086677259</v>
      </c>
      <c r="U623" s="50">
        <v>0.21705205002008354</v>
      </c>
      <c r="V623" s="50">
        <v>0.23231922310019315</v>
      </c>
    </row>
    <row r="624" spans="2:22" ht="12.6" x14ac:dyDescent="0.2">
      <c r="B624" s="40" t="s">
        <v>5</v>
      </c>
      <c r="C624" s="50">
        <v>6.0314136755031611E-2</v>
      </c>
      <c r="D624" s="50">
        <v>6.5052387482760127E-2</v>
      </c>
      <c r="E624" s="50">
        <v>6.7142832914258571E-2</v>
      </c>
      <c r="F624" s="50">
        <v>7.1912945775669507E-2</v>
      </c>
      <c r="G624" s="50">
        <v>6.9817709494056732E-2</v>
      </c>
      <c r="H624" s="50">
        <v>7.1950131805571749E-2</v>
      </c>
      <c r="I624" s="50">
        <v>6.7377868252812237E-2</v>
      </c>
      <c r="J624" s="50">
        <v>6.8631182708272245E-2</v>
      </c>
      <c r="K624" s="50">
        <v>6.7049480697961475E-2</v>
      </c>
      <c r="L624" s="50">
        <v>6.1277002996202555E-2</v>
      </c>
      <c r="M624" s="50">
        <v>6.1930311818052704E-2</v>
      </c>
      <c r="N624" s="50">
        <v>6.3293006932691798E-2</v>
      </c>
      <c r="O624" s="50">
        <v>7.4412702858398905E-2</v>
      </c>
      <c r="P624" s="50">
        <v>8.2587748839633018E-2</v>
      </c>
      <c r="Q624" s="50">
        <v>9.2970241073856583E-2</v>
      </c>
      <c r="R624" s="50">
        <v>0.10029463931565927</v>
      </c>
      <c r="S624" s="50">
        <v>0.11325456055604047</v>
      </c>
      <c r="T624" s="50">
        <v>0.11810498310370239</v>
      </c>
      <c r="U624" s="50">
        <v>0.11009811429075492</v>
      </c>
      <c r="V624" s="50">
        <v>0.10317678569467427</v>
      </c>
    </row>
    <row r="625" spans="2:22" ht="12.6" x14ac:dyDescent="0.2">
      <c r="B625" s="40" t="s">
        <v>10</v>
      </c>
      <c r="C625" s="50">
        <v>0.12319759426468145</v>
      </c>
      <c r="D625" s="50">
        <v>1.8778670373674363E-3</v>
      </c>
      <c r="E625" s="50">
        <v>1.263588416068029E-2</v>
      </c>
      <c r="F625" s="50">
        <v>8.9343971668352541E-3</v>
      </c>
      <c r="G625" s="50">
        <v>6.4074495589488932E-3</v>
      </c>
      <c r="H625" s="50">
        <v>1.0006732472756755E-2</v>
      </c>
      <c r="I625" s="50">
        <v>9.8844485208933672E-3</v>
      </c>
      <c r="J625" s="50">
        <v>1.273292397137135E-2</v>
      </c>
      <c r="K625" s="50">
        <v>1.3630354058506631E-2</v>
      </c>
      <c r="L625" s="50">
        <v>2.2834353981138092E-3</v>
      </c>
      <c r="M625" s="50">
        <v>5.8246599116966501E-4</v>
      </c>
      <c r="N625" s="50">
        <v>7.6595133182820506E-4</v>
      </c>
      <c r="O625" s="50">
        <v>5.6715944232877508E-4</v>
      </c>
      <c r="P625" s="50">
        <v>4.8216791854185866E-4</v>
      </c>
      <c r="Q625" s="50">
        <v>4.6186963638825547E-4</v>
      </c>
      <c r="R625" s="50">
        <v>4.8898583301176983E-3</v>
      </c>
      <c r="S625" s="50">
        <v>8.3749323070030444E-3</v>
      </c>
      <c r="T625" s="50">
        <v>8.5947025861644617E-4</v>
      </c>
      <c r="U625" s="50">
        <v>9.531958394054818E-2</v>
      </c>
      <c r="V625" s="50">
        <v>0.13970728851429179</v>
      </c>
    </row>
    <row r="626" spans="2:22" ht="13.2" thickBot="1" x14ac:dyDescent="0.25">
      <c r="B626" s="40" t="s">
        <v>73</v>
      </c>
      <c r="C626" s="50">
        <v>0.12852188271091655</v>
      </c>
      <c r="D626" s="50">
        <v>0.1107719174510482</v>
      </c>
      <c r="E626" s="50">
        <v>2.9471865156291001E-2</v>
      </c>
      <c r="F626" s="50">
        <v>9.8320222019681228E-2</v>
      </c>
      <c r="G626" s="50">
        <v>5.5354011413327506E-2</v>
      </c>
      <c r="H626" s="50">
        <v>6.0616136251804988E-2</v>
      </c>
      <c r="I626" s="50">
        <v>0.13234830585073612</v>
      </c>
      <c r="J626" s="50">
        <v>7.4322602793829975E-2</v>
      </c>
      <c r="K626" s="50">
        <v>4.2246614626604603E-2</v>
      </c>
      <c r="L626" s="50">
        <v>7.7751269010469026E-2</v>
      </c>
      <c r="M626" s="50">
        <v>0.16714497444705284</v>
      </c>
      <c r="N626" s="50">
        <v>0.29105733783453924</v>
      </c>
      <c r="O626" s="50">
        <v>2.0506960388180902E-2</v>
      </c>
      <c r="P626" s="50">
        <v>0.16596305370774386</v>
      </c>
      <c r="Q626" s="50">
        <v>0.19333808948091688</v>
      </c>
      <c r="R626" s="50">
        <v>0.25994328319216431</v>
      </c>
      <c r="S626" s="50">
        <v>0.4928100346526374</v>
      </c>
      <c r="T626" s="50">
        <v>0.53865715551872662</v>
      </c>
      <c r="U626" s="50">
        <v>0.55736351492830283</v>
      </c>
      <c r="V626" s="50">
        <v>0.47653118865493838</v>
      </c>
    </row>
    <row r="627" spans="2:22" ht="13.2" thickBot="1" x14ac:dyDescent="0.25">
      <c r="B627" s="36"/>
      <c r="C627" s="28"/>
      <c r="D627" s="28"/>
      <c r="E627" s="28"/>
      <c r="F627" s="28"/>
      <c r="G627" s="28"/>
      <c r="H627" s="28"/>
      <c r="I627" s="28"/>
      <c r="J627" s="28"/>
      <c r="K627" s="28"/>
      <c r="L627" s="28"/>
      <c r="M627" s="28"/>
      <c r="N627" s="28"/>
      <c r="O627" s="28"/>
      <c r="P627" s="28"/>
      <c r="Q627" s="28"/>
      <c r="R627" s="28"/>
      <c r="S627" s="28"/>
      <c r="T627" s="28"/>
      <c r="U627" s="28"/>
      <c r="V627" s="28"/>
    </row>
    <row r="631" spans="2:22" ht="13.2" thickBot="1" x14ac:dyDescent="0.25">
      <c r="B631" s="31" t="s">
        <v>227</v>
      </c>
    </row>
    <row r="632" spans="2:22" ht="13.2" thickBot="1" x14ac:dyDescent="0.25">
      <c r="B632" s="32"/>
      <c r="C632" s="33" t="s">
        <v>23</v>
      </c>
      <c r="D632" s="33" t="s">
        <v>24</v>
      </c>
      <c r="E632" s="33" t="s">
        <v>25</v>
      </c>
      <c r="F632" s="33" t="s">
        <v>26</v>
      </c>
      <c r="G632" s="33" t="s">
        <v>27</v>
      </c>
      <c r="H632" s="33" t="s">
        <v>28</v>
      </c>
      <c r="I632" s="33" t="s">
        <v>29</v>
      </c>
      <c r="J632" s="33" t="s">
        <v>30</v>
      </c>
      <c r="K632" s="53" t="s">
        <v>211</v>
      </c>
      <c r="L632" s="53" t="s">
        <v>212</v>
      </c>
      <c r="M632" s="53" t="s">
        <v>213</v>
      </c>
      <c r="N632" s="53" t="s">
        <v>217</v>
      </c>
      <c r="O632" s="37" t="s">
        <v>219</v>
      </c>
      <c r="P632" s="37" t="s">
        <v>220</v>
      </c>
      <c r="Q632" s="37" t="s">
        <v>221</v>
      </c>
      <c r="R632" s="37" t="s">
        <v>222</v>
      </c>
      <c r="S632" s="37" t="s">
        <v>223</v>
      </c>
      <c r="T632" s="37" t="s">
        <v>224</v>
      </c>
      <c r="U632" s="24" t="s">
        <v>228</v>
      </c>
      <c r="V632" s="24" t="s">
        <v>229</v>
      </c>
    </row>
    <row r="633" spans="2:22" ht="12.6" x14ac:dyDescent="0.2">
      <c r="B633" s="34" t="s">
        <v>75</v>
      </c>
      <c r="C633" s="50">
        <v>7.6265867027317108E-2</v>
      </c>
      <c r="D633" s="50">
        <v>7.5217752206669625E-2</v>
      </c>
      <c r="E633" s="50">
        <v>7.0509153320951035E-2</v>
      </c>
      <c r="F633" s="50">
        <v>6.490797224366654E-2</v>
      </c>
      <c r="G633" s="50">
        <v>0.11667214620708014</v>
      </c>
      <c r="H633" s="50">
        <v>0.20792237839312722</v>
      </c>
      <c r="I633" s="50">
        <v>0.23637813039944833</v>
      </c>
      <c r="J633" s="50">
        <v>0.23336560919191041</v>
      </c>
      <c r="K633" s="50">
        <v>0.26703071524407362</v>
      </c>
      <c r="L633" s="50">
        <v>0.24937047711904373</v>
      </c>
      <c r="M633" s="50">
        <v>0.12564548945833517</v>
      </c>
      <c r="N633" s="50">
        <v>0.16068776254680336</v>
      </c>
      <c r="O633" s="50">
        <v>9.741803072899452E-2</v>
      </c>
      <c r="P633" s="50">
        <v>0.15345989881464278</v>
      </c>
      <c r="Q633" s="50">
        <v>0.14980028903176099</v>
      </c>
      <c r="R633" s="50">
        <v>0.15175326776809681</v>
      </c>
      <c r="S633" s="50">
        <v>0.15490660463090061</v>
      </c>
      <c r="T633" s="50">
        <v>0.22247466385797679</v>
      </c>
      <c r="U633" s="50">
        <v>0.19662493489767194</v>
      </c>
      <c r="V633" s="50">
        <v>0.19574003888657107</v>
      </c>
    </row>
    <row r="634" spans="2:22" ht="12.6" x14ac:dyDescent="0.2">
      <c r="B634" s="34" t="s">
        <v>74</v>
      </c>
      <c r="C634" s="50">
        <v>0.11429567419999744</v>
      </c>
      <c r="D634" s="50">
        <v>0.11953431186548305</v>
      </c>
      <c r="E634" s="50">
        <v>0.15024315121732715</v>
      </c>
      <c r="F634" s="50">
        <v>0.17827025086239279</v>
      </c>
      <c r="G634" s="50">
        <v>0.18362822646280383</v>
      </c>
      <c r="H634" s="50">
        <v>0.12447702455701361</v>
      </c>
      <c r="I634" s="50">
        <v>0.11698197589985584</v>
      </c>
      <c r="J634" s="50">
        <v>0.11655572810359799</v>
      </c>
      <c r="K634" s="50">
        <v>0.13987077043770793</v>
      </c>
      <c r="L634" s="50">
        <v>0.12077735153661341</v>
      </c>
      <c r="M634" s="50">
        <v>0.19669320629948961</v>
      </c>
      <c r="N634" s="50">
        <v>0.14874609687845075</v>
      </c>
      <c r="O634" s="50">
        <v>0.13752191760294263</v>
      </c>
      <c r="P634" s="50">
        <v>0.1211300379282504</v>
      </c>
      <c r="Q634" s="50">
        <v>0.12343272910174427</v>
      </c>
      <c r="R634" s="50">
        <v>0.112917683091176</v>
      </c>
      <c r="S634" s="50">
        <v>0.12873729202671372</v>
      </c>
      <c r="T634" s="50">
        <v>0.12634246025508108</v>
      </c>
      <c r="U634" s="50">
        <v>0.13166835589438597</v>
      </c>
      <c r="V634" s="50">
        <v>0.12659152875991891</v>
      </c>
    </row>
    <row r="635" spans="2:22" ht="12.6" x14ac:dyDescent="0.2">
      <c r="B635" s="34" t="s">
        <v>77</v>
      </c>
      <c r="C635" s="50">
        <v>0.11271156226001473</v>
      </c>
      <c r="D635" s="50">
        <v>0.12028294622079275</v>
      </c>
      <c r="E635" s="50">
        <v>5.4103355108042719E-2</v>
      </c>
      <c r="F635" s="50">
        <v>6.8046720757944171E-2</v>
      </c>
      <c r="G635" s="50">
        <v>7.2309175980410048E-2</v>
      </c>
      <c r="H635" s="50">
        <v>8.8422211869603917E-2</v>
      </c>
      <c r="I635" s="50">
        <v>0.10223329781388063</v>
      </c>
      <c r="J635" s="50">
        <v>0.10281742657009436</v>
      </c>
      <c r="K635" s="50">
        <v>0.1173416076817928</v>
      </c>
      <c r="L635" s="50">
        <v>0.1297199628161341</v>
      </c>
      <c r="M635" s="50">
        <v>0.12159937986738324</v>
      </c>
      <c r="N635" s="50">
        <v>0.13089854966108871</v>
      </c>
      <c r="O635" s="50">
        <v>0.13077416556408561</v>
      </c>
      <c r="P635" s="50">
        <v>0.13574140174412383</v>
      </c>
      <c r="Q635" s="50">
        <v>0.10566394863134997</v>
      </c>
      <c r="R635" s="50">
        <v>9.55012314886408E-2</v>
      </c>
      <c r="S635" s="50">
        <v>9.1926461534916099E-2</v>
      </c>
      <c r="T635" s="50">
        <v>0.13058516970776751</v>
      </c>
      <c r="U635" s="50">
        <v>0.12724486341458968</v>
      </c>
      <c r="V635" s="50">
        <v>0.13093610728665453</v>
      </c>
    </row>
    <row r="636" spans="2:22" ht="13.2" thickBot="1" x14ac:dyDescent="0.25">
      <c r="B636" s="34" t="s">
        <v>76</v>
      </c>
      <c r="C636" s="50">
        <v>8.6684879559142225E-2</v>
      </c>
      <c r="D636" s="50">
        <v>9.7843773980285681E-2</v>
      </c>
      <c r="E636" s="50">
        <v>0.10493056120704441</v>
      </c>
      <c r="F636" s="50">
        <v>9.9138846929310159E-2</v>
      </c>
      <c r="G636" s="50">
        <v>9.7088364559656415E-2</v>
      </c>
      <c r="H636" s="50">
        <v>8.6670298835862206E-2</v>
      </c>
      <c r="I636" s="50">
        <v>8.2172152785516081E-2</v>
      </c>
      <c r="J636" s="50">
        <v>7.9843991454172661E-2</v>
      </c>
      <c r="K636" s="50">
        <v>7.4460778943182759E-2</v>
      </c>
      <c r="L636" s="50">
        <v>7.175824691142918E-2</v>
      </c>
      <c r="M636" s="50">
        <v>5.7348493816066839E-2</v>
      </c>
      <c r="N636" s="50">
        <v>7.296868699277044E-2</v>
      </c>
      <c r="O636" s="50">
        <v>6.7979784383272873E-2</v>
      </c>
      <c r="P636" s="50">
        <v>7.4698873583905437E-2</v>
      </c>
      <c r="Q636" s="50">
        <v>8.7848930525641966E-2</v>
      </c>
      <c r="R636" s="50">
        <v>9.5518711852088323E-2</v>
      </c>
      <c r="S636" s="50">
        <v>0.10979328843628788</v>
      </c>
      <c r="T636" s="50">
        <v>0.11377765310357028</v>
      </c>
      <c r="U636" s="50">
        <v>0.11564223073805868</v>
      </c>
      <c r="V636" s="50">
        <v>9.6826546620590662E-2</v>
      </c>
    </row>
    <row r="637" spans="2:22" ht="13.2" thickBot="1" x14ac:dyDescent="0.25">
      <c r="B637" s="36"/>
      <c r="C637" s="28"/>
      <c r="D637" s="28"/>
      <c r="E637" s="28"/>
      <c r="F637" s="28"/>
      <c r="G637" s="28"/>
      <c r="H637" s="28"/>
      <c r="I637" s="28"/>
      <c r="J637" s="28"/>
      <c r="K637" s="28"/>
      <c r="L637" s="28"/>
      <c r="M637" s="28"/>
      <c r="N637" s="28"/>
      <c r="O637" s="28"/>
      <c r="P637" s="28"/>
      <c r="Q637" s="28"/>
      <c r="R637" s="28"/>
      <c r="S637" s="28"/>
      <c r="T637" s="28"/>
      <c r="U637" s="28"/>
      <c r="V637" s="28"/>
    </row>
    <row r="641" spans="2:22" ht="12.6" x14ac:dyDescent="0.2">
      <c r="B641" s="30" t="s">
        <v>14</v>
      </c>
    </row>
    <row r="643" spans="2:22" ht="13.2" thickBot="1" x14ac:dyDescent="0.25">
      <c r="B643" s="30" t="s">
        <v>209</v>
      </c>
    </row>
    <row r="644" spans="2:22" ht="13.2" thickBot="1" x14ac:dyDescent="0.25">
      <c r="B644" s="32"/>
      <c r="C644" s="33" t="s">
        <v>23</v>
      </c>
      <c r="D644" s="33" t="s">
        <v>24</v>
      </c>
      <c r="E644" s="33" t="s">
        <v>25</v>
      </c>
      <c r="F644" s="33" t="s">
        <v>26</v>
      </c>
      <c r="G644" s="33" t="s">
        <v>27</v>
      </c>
      <c r="H644" s="33" t="s">
        <v>28</v>
      </c>
      <c r="I644" s="33" t="s">
        <v>29</v>
      </c>
      <c r="J644" s="33" t="s">
        <v>30</v>
      </c>
      <c r="K644" s="37" t="s">
        <v>211</v>
      </c>
      <c r="L644" s="37" t="s">
        <v>212</v>
      </c>
      <c r="M644" s="37" t="s">
        <v>213</v>
      </c>
      <c r="N644" s="37" t="s">
        <v>217</v>
      </c>
      <c r="O644" s="37" t="s">
        <v>219</v>
      </c>
      <c r="P644" s="37" t="s">
        <v>220</v>
      </c>
      <c r="Q644" s="37" t="s">
        <v>221</v>
      </c>
      <c r="R644" s="37" t="s">
        <v>222</v>
      </c>
      <c r="S644" s="37" t="s">
        <v>223</v>
      </c>
      <c r="T644" s="37" t="s">
        <v>224</v>
      </c>
      <c r="U644" s="24" t="s">
        <v>228</v>
      </c>
      <c r="V644" s="24" t="s">
        <v>229</v>
      </c>
    </row>
    <row r="645" spans="2:22" ht="12.6" x14ac:dyDescent="0.2">
      <c r="B645" s="34" t="s">
        <v>74</v>
      </c>
      <c r="C645" s="35">
        <v>7413941371.7705402</v>
      </c>
      <c r="D645" s="35">
        <v>8157629031.6608543</v>
      </c>
      <c r="E645" s="35">
        <v>8277538351.0531569</v>
      </c>
      <c r="F645" s="35">
        <v>7793061066.4059992</v>
      </c>
      <c r="G645" s="35">
        <v>7743764451.0893917</v>
      </c>
      <c r="H645" s="35">
        <v>7704977897.2318802</v>
      </c>
      <c r="I645" s="35">
        <v>7983653780.2276106</v>
      </c>
      <c r="J645" s="35">
        <v>8202535839.8351107</v>
      </c>
      <c r="K645" s="35">
        <v>7497595013</v>
      </c>
      <c r="L645" s="35">
        <v>8264295853</v>
      </c>
      <c r="M645" s="35">
        <v>8832165964</v>
      </c>
      <c r="N645" s="35">
        <v>8730925742</v>
      </c>
      <c r="O645" s="35">
        <v>8999684952</v>
      </c>
      <c r="P645" s="35">
        <v>9789637632</v>
      </c>
      <c r="Q645" s="35">
        <v>9586475412</v>
      </c>
      <c r="R645" s="35">
        <v>10387278842</v>
      </c>
      <c r="S645" s="35">
        <v>11038182562</v>
      </c>
      <c r="T645" s="35">
        <v>11996924812</v>
      </c>
      <c r="U645" s="35">
        <v>10434828292</v>
      </c>
      <c r="V645" s="35">
        <v>10856975172</v>
      </c>
    </row>
    <row r="646" spans="2:22" ht="12.6" x14ac:dyDescent="0.2">
      <c r="B646" s="34" t="s">
        <v>75</v>
      </c>
      <c r="C646" s="35">
        <v>8909486684.2576771</v>
      </c>
      <c r="D646" s="35">
        <v>7908330553.6911888</v>
      </c>
      <c r="E646" s="35">
        <v>7549674087.0233755</v>
      </c>
      <c r="F646" s="35">
        <v>6753875706.0497532</v>
      </c>
      <c r="G646" s="35">
        <v>5051808464.9569006</v>
      </c>
      <c r="H646" s="35">
        <v>5906306666.634181</v>
      </c>
      <c r="I646" s="35">
        <v>5736828499.9459648</v>
      </c>
      <c r="J646" s="35">
        <v>6317303114.9366093</v>
      </c>
      <c r="K646" s="35">
        <v>5778860282</v>
      </c>
      <c r="L646" s="35">
        <v>6052133460</v>
      </c>
      <c r="M646" s="35">
        <v>7154360980</v>
      </c>
      <c r="N646" s="35">
        <v>7074763155</v>
      </c>
      <c r="O646" s="35">
        <v>8598146487</v>
      </c>
      <c r="P646" s="35">
        <v>9198669580</v>
      </c>
      <c r="Q646" s="35">
        <v>9176259600.7000008</v>
      </c>
      <c r="R646" s="35">
        <v>10082835500</v>
      </c>
      <c r="S646" s="35">
        <v>12220542727</v>
      </c>
      <c r="T646" s="35">
        <v>11766513139</v>
      </c>
      <c r="U646" s="35">
        <v>15452583957</v>
      </c>
      <c r="V646" s="35">
        <v>17786535066</v>
      </c>
    </row>
    <row r="647" spans="2:22" ht="12.6" x14ac:dyDescent="0.2">
      <c r="B647" s="34" t="s">
        <v>76</v>
      </c>
      <c r="C647" s="35">
        <v>10243520816.895821</v>
      </c>
      <c r="D647" s="35">
        <v>9378286798.3478298</v>
      </c>
      <c r="E647" s="35">
        <v>9154575151.1864643</v>
      </c>
      <c r="F647" s="35">
        <v>9026732980.7160892</v>
      </c>
      <c r="G647" s="35">
        <v>9584263986.7917805</v>
      </c>
      <c r="H647" s="35">
        <v>9557178296.795723</v>
      </c>
      <c r="I647" s="35">
        <v>10508307039.098833</v>
      </c>
      <c r="J647" s="35">
        <v>10545972910.179008</v>
      </c>
      <c r="K647" s="35">
        <v>11759344537.9</v>
      </c>
      <c r="L647" s="35">
        <v>12338261407.34</v>
      </c>
      <c r="M647" s="35">
        <v>13421959217</v>
      </c>
      <c r="N647" s="35">
        <v>14430930810.199999</v>
      </c>
      <c r="O647" s="35">
        <v>14090076003.6</v>
      </c>
      <c r="P647" s="35">
        <v>14815390068</v>
      </c>
      <c r="Q647" s="35">
        <v>15492042344</v>
      </c>
      <c r="R647" s="35">
        <v>16219331907.099998</v>
      </c>
      <c r="S647" s="35">
        <v>16060528223.6</v>
      </c>
      <c r="T647" s="35">
        <v>15722912652.1</v>
      </c>
      <c r="U647" s="35">
        <v>14276384348.200001</v>
      </c>
      <c r="V647" s="35">
        <v>15239096891.200001</v>
      </c>
    </row>
    <row r="648" spans="2:22" ht="13.2" thickBot="1" x14ac:dyDescent="0.25">
      <c r="B648" s="34" t="s">
        <v>77</v>
      </c>
      <c r="C648" s="35">
        <v>4884370476.7030354</v>
      </c>
      <c r="D648" s="35">
        <v>4962904613.257617</v>
      </c>
      <c r="E648" s="35">
        <v>4650880717.0593081</v>
      </c>
      <c r="F648" s="35">
        <v>4804921009.076025</v>
      </c>
      <c r="G648" s="35">
        <v>5493303819.8127213</v>
      </c>
      <c r="H648" s="35">
        <v>4640103463.3436518</v>
      </c>
      <c r="I648" s="35">
        <v>4994898981.8341837</v>
      </c>
      <c r="J648" s="35">
        <v>5303762382.8806076</v>
      </c>
      <c r="K648" s="35">
        <v>5136864648</v>
      </c>
      <c r="L648" s="35">
        <v>5081095498</v>
      </c>
      <c r="M648" s="35">
        <v>6778740539</v>
      </c>
      <c r="N648" s="35">
        <v>6307895230</v>
      </c>
      <c r="O648" s="35">
        <v>6442187310</v>
      </c>
      <c r="P648" s="35">
        <v>6567923752</v>
      </c>
      <c r="Q648" s="35">
        <v>6958394680</v>
      </c>
      <c r="R648" s="35">
        <v>7313081340</v>
      </c>
      <c r="S648" s="35">
        <v>9278755723</v>
      </c>
      <c r="T648" s="35">
        <v>7409081822</v>
      </c>
      <c r="U648" s="35">
        <v>7822117970</v>
      </c>
      <c r="V648" s="35">
        <v>7554438840</v>
      </c>
    </row>
    <row r="649" spans="2:22" ht="13.2" thickBot="1" x14ac:dyDescent="0.25">
      <c r="B649" s="36" t="s">
        <v>19</v>
      </c>
      <c r="C649" s="28">
        <v>31451319349.627068</v>
      </c>
      <c r="D649" s="28">
        <v>30407150996.957478</v>
      </c>
      <c r="E649" s="28">
        <v>29632668306.322304</v>
      </c>
      <c r="F649" s="28">
        <v>28378590762.247879</v>
      </c>
      <c r="G649" s="28">
        <v>27873140722.650799</v>
      </c>
      <c r="H649" s="28">
        <v>27808566324.005428</v>
      </c>
      <c r="I649" s="28">
        <v>29223688301.106586</v>
      </c>
      <c r="J649" s="28">
        <v>30369574247.831337</v>
      </c>
      <c r="K649" s="28">
        <f>SUM(K645:K648)</f>
        <v>30172664480.900002</v>
      </c>
      <c r="L649" s="28">
        <f t="shared" ref="L649:M649" si="101">SUM(L645:L648)</f>
        <v>31735786218.34</v>
      </c>
      <c r="M649" s="28">
        <f t="shared" si="101"/>
        <v>36187226700</v>
      </c>
      <c r="N649" s="28">
        <f t="shared" ref="N649" si="102">SUM(N645:N648)</f>
        <v>36544514937.199997</v>
      </c>
      <c r="O649" s="28">
        <f>SUM(O645:O648)</f>
        <v>38130094752.599998</v>
      </c>
      <c r="P649" s="28">
        <f t="shared" ref="P649:Q649" si="103">SUM(P645:P648)</f>
        <v>40371621032</v>
      </c>
      <c r="Q649" s="28">
        <f t="shared" si="103"/>
        <v>41213172036.699997</v>
      </c>
      <c r="R649" s="28">
        <f t="shared" ref="R649" si="104">SUM(R645:R648)</f>
        <v>44002527589.099998</v>
      </c>
      <c r="S649" s="28">
        <v>48598009235.599998</v>
      </c>
      <c r="T649" s="28">
        <f>SUM(T645:T648)</f>
        <v>46895432425.099998</v>
      </c>
      <c r="U649" s="28">
        <f>SUM(U645:U648)</f>
        <v>47985914567.199997</v>
      </c>
      <c r="V649" s="28">
        <f>SUM(V645:V648)</f>
        <v>51437045969.199997</v>
      </c>
    </row>
    <row r="653" spans="2:22" ht="13.2" thickBot="1" x14ac:dyDescent="0.25">
      <c r="B653" s="30" t="s">
        <v>78</v>
      </c>
    </row>
    <row r="654" spans="2:22" ht="13.2" thickBot="1" x14ac:dyDescent="0.25">
      <c r="B654" s="32"/>
      <c r="C654" s="33"/>
      <c r="D654" s="33"/>
      <c r="E654" s="33"/>
      <c r="F654" s="33"/>
      <c r="G654" s="33"/>
      <c r="H654" s="23" t="s">
        <v>28</v>
      </c>
      <c r="I654" s="23" t="s">
        <v>29</v>
      </c>
      <c r="J654" s="23" t="s">
        <v>30</v>
      </c>
      <c r="K654" s="33" t="s">
        <v>211</v>
      </c>
      <c r="L654" s="33" t="s">
        <v>212</v>
      </c>
      <c r="M654" s="33" t="s">
        <v>213</v>
      </c>
      <c r="N654" s="33" t="s">
        <v>217</v>
      </c>
      <c r="O654" s="33" t="s">
        <v>219</v>
      </c>
      <c r="P654" s="33" t="s">
        <v>220</v>
      </c>
      <c r="Q654" s="33" t="s">
        <v>221</v>
      </c>
      <c r="R654" s="33" t="s">
        <v>222</v>
      </c>
      <c r="S654" s="37" t="s">
        <v>223</v>
      </c>
      <c r="T654" s="37" t="s">
        <v>224</v>
      </c>
      <c r="U654" s="24" t="s">
        <v>228</v>
      </c>
      <c r="V654" s="24" t="s">
        <v>229</v>
      </c>
    </row>
    <row r="655" spans="2:22" ht="12.6" x14ac:dyDescent="0.2">
      <c r="B655" s="34" t="s">
        <v>74</v>
      </c>
      <c r="C655" s="35">
        <v>13368</v>
      </c>
      <c r="D655" s="35">
        <v>10935</v>
      </c>
      <c r="E655" s="35">
        <v>10493</v>
      </c>
      <c r="F655" s="35">
        <v>11299</v>
      </c>
      <c r="G655" s="35">
        <v>11761</v>
      </c>
      <c r="H655" s="35">
        <v>9985</v>
      </c>
      <c r="I655" s="35">
        <v>8164</v>
      </c>
      <c r="J655" s="35">
        <v>8728</v>
      </c>
      <c r="K655" s="35">
        <v>7498</v>
      </c>
      <c r="L655" s="35">
        <v>7859</v>
      </c>
      <c r="M655" s="35">
        <v>7852</v>
      </c>
      <c r="N655" s="35">
        <v>8000</v>
      </c>
      <c r="O655" s="35">
        <v>8146</v>
      </c>
      <c r="P655" s="35">
        <v>8088</v>
      </c>
      <c r="Q655" s="35">
        <v>7329</v>
      </c>
      <c r="R655" s="35">
        <v>7739</v>
      </c>
      <c r="S655" s="35">
        <v>7362</v>
      </c>
      <c r="T655" s="35">
        <v>8043</v>
      </c>
      <c r="U655" s="35">
        <v>7548</v>
      </c>
      <c r="V655" s="35">
        <v>7453</v>
      </c>
    </row>
    <row r="656" spans="2:22" ht="12.6" x14ac:dyDescent="0.2">
      <c r="B656" s="34" t="s">
        <v>75</v>
      </c>
      <c r="C656" s="35">
        <v>53559</v>
      </c>
      <c r="D656" s="35">
        <v>32206</v>
      </c>
      <c r="E656" s="35">
        <v>34503</v>
      </c>
      <c r="F656" s="35">
        <v>34349</v>
      </c>
      <c r="G656" s="35">
        <v>33356</v>
      </c>
      <c r="H656" s="35">
        <v>34870.6</v>
      </c>
      <c r="I656" s="35">
        <v>34572</v>
      </c>
      <c r="J656" s="35">
        <v>33440</v>
      </c>
      <c r="K656" s="35">
        <v>38776</v>
      </c>
      <c r="L656" s="35">
        <v>34931</v>
      </c>
      <c r="M656" s="35">
        <v>36342</v>
      </c>
      <c r="N656" s="35">
        <v>37917</v>
      </c>
      <c r="O656" s="35">
        <v>39630</v>
      </c>
      <c r="P656" s="35">
        <v>40546</v>
      </c>
      <c r="Q656" s="35">
        <v>41216</v>
      </c>
      <c r="R656" s="35">
        <v>39912</v>
      </c>
      <c r="S656" s="35">
        <v>41102</v>
      </c>
      <c r="T656" s="35">
        <v>38731</v>
      </c>
      <c r="U656" s="35">
        <v>42286</v>
      </c>
      <c r="V656" s="35">
        <v>40717</v>
      </c>
    </row>
    <row r="657" spans="2:22" ht="12.6" x14ac:dyDescent="0.2">
      <c r="B657" s="34" t="s">
        <v>76</v>
      </c>
      <c r="C657" s="35">
        <v>528813</v>
      </c>
      <c r="D657" s="35">
        <v>580079</v>
      </c>
      <c r="E657" s="35">
        <v>578685</v>
      </c>
      <c r="F657" s="35">
        <v>567662</v>
      </c>
      <c r="G657" s="35">
        <v>625171.72792139067</v>
      </c>
      <c r="H657" s="35">
        <v>696148.4</v>
      </c>
      <c r="I657" s="35">
        <v>723823</v>
      </c>
      <c r="J657" s="35">
        <v>823501</v>
      </c>
      <c r="K657" s="35">
        <v>974949</v>
      </c>
      <c r="L657" s="35">
        <v>1021123</v>
      </c>
      <c r="M657" s="35">
        <v>1156046</v>
      </c>
      <c r="N657" s="35">
        <v>1256129</v>
      </c>
      <c r="O657" s="35">
        <v>1513283</v>
      </c>
      <c r="P657" s="35">
        <v>1728109</v>
      </c>
      <c r="Q657" s="35">
        <v>4703451</v>
      </c>
      <c r="R657" s="35">
        <v>3879559</v>
      </c>
      <c r="S657" s="35">
        <v>1891880</v>
      </c>
      <c r="T657" s="35">
        <v>1585021</v>
      </c>
      <c r="U657" s="35">
        <v>1362720</v>
      </c>
      <c r="V657" s="35">
        <v>1448804</v>
      </c>
    </row>
    <row r="658" spans="2:22" ht="13.2" thickBot="1" x14ac:dyDescent="0.25">
      <c r="B658" s="34" t="s">
        <v>77</v>
      </c>
      <c r="C658" s="35">
        <v>50212</v>
      </c>
      <c r="D658" s="35">
        <v>24808</v>
      </c>
      <c r="E658" s="35">
        <v>14847</v>
      </c>
      <c r="F658" s="35">
        <v>30290</v>
      </c>
      <c r="G658" s="35">
        <v>25950</v>
      </c>
      <c r="H658" s="35">
        <v>23250</v>
      </c>
      <c r="I658" s="35">
        <v>36204</v>
      </c>
      <c r="J658" s="35">
        <v>39753</v>
      </c>
      <c r="K658" s="35">
        <v>38193</v>
      </c>
      <c r="L658" s="35">
        <v>30230</v>
      </c>
      <c r="M658" s="35">
        <v>46108</v>
      </c>
      <c r="N658" s="35">
        <v>70376</v>
      </c>
      <c r="O658" s="35">
        <v>92295</v>
      </c>
      <c r="P658" s="35">
        <v>64744</v>
      </c>
      <c r="Q658" s="35">
        <v>93788</v>
      </c>
      <c r="R658" s="35">
        <v>104926</v>
      </c>
      <c r="S658" s="35">
        <v>132325</v>
      </c>
      <c r="T658" s="35">
        <v>76857</v>
      </c>
      <c r="U658" s="35">
        <v>103576</v>
      </c>
      <c r="V658" s="35">
        <v>104834</v>
      </c>
    </row>
    <row r="659" spans="2:22" ht="13.2" thickBot="1" x14ac:dyDescent="0.25">
      <c r="B659" s="36" t="s">
        <v>19</v>
      </c>
      <c r="C659" s="28">
        <v>646081</v>
      </c>
      <c r="D659" s="28">
        <v>648028</v>
      </c>
      <c r="E659" s="28">
        <v>638528</v>
      </c>
      <c r="F659" s="28">
        <v>643600</v>
      </c>
      <c r="G659" s="28">
        <v>696238.72792139067</v>
      </c>
      <c r="H659" s="28">
        <v>764254</v>
      </c>
      <c r="I659" s="28">
        <v>802763</v>
      </c>
      <c r="J659" s="28">
        <v>905422</v>
      </c>
      <c r="K659" s="28">
        <f>SUM(K655:K658)</f>
        <v>1059416</v>
      </c>
      <c r="L659" s="28">
        <f t="shared" ref="L659:M659" si="105">SUM(L655:L658)</f>
        <v>1094143</v>
      </c>
      <c r="M659" s="28">
        <f t="shared" si="105"/>
        <v>1246348</v>
      </c>
      <c r="N659" s="28">
        <f t="shared" ref="N659" si="106">SUM(N655:N658)</f>
        <v>1372422</v>
      </c>
      <c r="O659" s="28">
        <f>SUM(O655:O658)</f>
        <v>1653354</v>
      </c>
      <c r="P659" s="28">
        <f t="shared" ref="P659:Q659" si="107">SUM(P655:P658)</f>
        <v>1841487</v>
      </c>
      <c r="Q659" s="28">
        <f t="shared" si="107"/>
        <v>4845784</v>
      </c>
      <c r="R659" s="28">
        <f t="shared" ref="R659" si="108">SUM(R655:R658)</f>
        <v>4032136</v>
      </c>
      <c r="S659" s="28">
        <v>2072669</v>
      </c>
      <c r="T659" s="28">
        <f>SUM(T655:T658)</f>
        <v>1708652</v>
      </c>
      <c r="U659" s="28">
        <f>SUM(U655:U658)</f>
        <v>1516130</v>
      </c>
      <c r="V659" s="28">
        <f>SUM(V655:V658)</f>
        <v>1601808</v>
      </c>
    </row>
    <row r="663" spans="2:22" ht="13.2" thickBot="1" x14ac:dyDescent="0.25">
      <c r="B663" s="31" t="s">
        <v>79</v>
      </c>
    </row>
    <row r="664" spans="2:22" ht="13.2" thickBot="1" x14ac:dyDescent="0.25">
      <c r="B664" s="4"/>
      <c r="C664" s="23" t="s">
        <v>23</v>
      </c>
      <c r="D664" s="23" t="s">
        <v>24</v>
      </c>
      <c r="E664" s="23" t="s">
        <v>25</v>
      </c>
      <c r="F664" s="23" t="s">
        <v>26</v>
      </c>
      <c r="G664" s="23" t="s">
        <v>27</v>
      </c>
      <c r="H664" s="23" t="s">
        <v>28</v>
      </c>
      <c r="I664" s="23" t="s">
        <v>29</v>
      </c>
      <c r="J664" s="23" t="s">
        <v>30</v>
      </c>
      <c r="K664" s="37" t="s">
        <v>211</v>
      </c>
      <c r="L664" s="37" t="s">
        <v>212</v>
      </c>
      <c r="M664" s="37" t="s">
        <v>213</v>
      </c>
      <c r="N664" s="37" t="s">
        <v>217</v>
      </c>
      <c r="O664" s="37" t="s">
        <v>219</v>
      </c>
      <c r="P664" s="37" t="s">
        <v>220</v>
      </c>
      <c r="Q664" s="37" t="s">
        <v>221</v>
      </c>
      <c r="R664" s="37" t="s">
        <v>222</v>
      </c>
      <c r="S664" s="37" t="s">
        <v>223</v>
      </c>
      <c r="T664" s="37" t="s">
        <v>224</v>
      </c>
      <c r="U664" s="24" t="s">
        <v>228</v>
      </c>
      <c r="V664" s="24" t="s">
        <v>229</v>
      </c>
    </row>
    <row r="665" spans="2:22" ht="12.6" x14ac:dyDescent="0.2">
      <c r="B665" s="25" t="s">
        <v>71</v>
      </c>
      <c r="C665" s="26">
        <v>1358</v>
      </c>
      <c r="D665" s="26">
        <v>1481</v>
      </c>
      <c r="E665" s="26">
        <v>1538</v>
      </c>
      <c r="F665" s="26">
        <v>1503</v>
      </c>
      <c r="G665" s="26">
        <v>1193</v>
      </c>
      <c r="H665" s="26">
        <v>1334</v>
      </c>
      <c r="I665" s="26">
        <v>1364</v>
      </c>
      <c r="J665" s="26">
        <v>1359</v>
      </c>
      <c r="K665" s="26">
        <v>1434</v>
      </c>
      <c r="L665" s="26">
        <v>1389</v>
      </c>
      <c r="M665" s="26">
        <v>1517</v>
      </c>
      <c r="N665" s="26">
        <v>1453</v>
      </c>
      <c r="O665" s="26">
        <v>1619</v>
      </c>
      <c r="P665" s="26">
        <v>1404</v>
      </c>
      <c r="Q665" s="26">
        <v>1277</v>
      </c>
      <c r="R665" s="26">
        <v>1279</v>
      </c>
      <c r="S665" s="26">
        <v>1474</v>
      </c>
      <c r="T665" s="26">
        <v>1529</v>
      </c>
      <c r="U665" s="26">
        <v>1599</v>
      </c>
      <c r="V665" s="26">
        <v>1003</v>
      </c>
    </row>
    <row r="666" spans="2:22" ht="12.6" x14ac:dyDescent="0.2">
      <c r="B666" s="25" t="s">
        <v>72</v>
      </c>
      <c r="C666" s="26">
        <v>3586</v>
      </c>
      <c r="D666" s="26">
        <v>5124</v>
      </c>
      <c r="E666" s="26">
        <v>3325</v>
      </c>
      <c r="F666" s="26">
        <v>4511</v>
      </c>
      <c r="G666" s="26">
        <v>5736.7279213907204</v>
      </c>
      <c r="H666" s="26">
        <v>3822</v>
      </c>
      <c r="I666" s="26">
        <v>2813</v>
      </c>
      <c r="J666" s="26">
        <v>5322</v>
      </c>
      <c r="K666" s="26">
        <v>4486</v>
      </c>
      <c r="L666" s="26">
        <v>4678</v>
      </c>
      <c r="M666" s="26">
        <v>9930</v>
      </c>
      <c r="N666" s="26">
        <v>7192</v>
      </c>
      <c r="O666" s="26">
        <v>2318</v>
      </c>
      <c r="P666" s="26">
        <v>1707</v>
      </c>
      <c r="Q666" s="26">
        <v>1868</v>
      </c>
      <c r="R666" s="26">
        <v>2072</v>
      </c>
      <c r="S666" s="26">
        <v>5734</v>
      </c>
      <c r="T666" s="26">
        <v>3626</v>
      </c>
      <c r="U666" s="26">
        <v>4071</v>
      </c>
      <c r="V666" s="26">
        <v>3679</v>
      </c>
    </row>
    <row r="667" spans="2:22" ht="12.6" x14ac:dyDescent="0.2">
      <c r="B667" s="25" t="s">
        <v>69</v>
      </c>
      <c r="C667" s="26">
        <v>5015</v>
      </c>
      <c r="D667" s="26">
        <v>5014</v>
      </c>
      <c r="E667" s="26">
        <v>4438</v>
      </c>
      <c r="F667" s="26">
        <v>5494</v>
      </c>
      <c r="G667" s="26">
        <v>3817</v>
      </c>
      <c r="H667" s="26">
        <v>4614</v>
      </c>
      <c r="I667" s="26">
        <v>4396</v>
      </c>
      <c r="J667" s="26">
        <v>5720</v>
      </c>
      <c r="K667" s="26">
        <v>4610</v>
      </c>
      <c r="L667" s="26">
        <v>5273</v>
      </c>
      <c r="M667" s="26">
        <v>5298</v>
      </c>
      <c r="N667" s="26">
        <v>5524</v>
      </c>
      <c r="O667" s="26">
        <v>5934</v>
      </c>
      <c r="P667" s="26">
        <v>5996</v>
      </c>
      <c r="Q667" s="26">
        <v>4900</v>
      </c>
      <c r="R667" s="26">
        <v>4649</v>
      </c>
      <c r="S667" s="26">
        <v>5297</v>
      </c>
      <c r="T667" s="26">
        <v>5015</v>
      </c>
      <c r="U667" s="26">
        <v>4651</v>
      </c>
      <c r="V667" s="26">
        <v>3240</v>
      </c>
    </row>
    <row r="668" spans="2:22" ht="12.6" x14ac:dyDescent="0.2">
      <c r="B668" s="25" t="s">
        <v>70</v>
      </c>
      <c r="C668" s="26">
        <v>73988</v>
      </c>
      <c r="D668" s="26">
        <v>75784</v>
      </c>
      <c r="E668" s="26">
        <v>78185</v>
      </c>
      <c r="F668" s="26">
        <v>71820</v>
      </c>
      <c r="G668" s="26">
        <v>71601</v>
      </c>
      <c r="H668" s="26">
        <v>71453</v>
      </c>
      <c r="I668" s="26">
        <v>63463</v>
      </c>
      <c r="J668" s="26">
        <v>89356</v>
      </c>
      <c r="K668" s="26">
        <v>83195</v>
      </c>
      <c r="L668" s="26">
        <v>70075</v>
      </c>
      <c r="M668" s="26">
        <v>98868</v>
      </c>
      <c r="N668" s="26">
        <v>96653</v>
      </c>
      <c r="O668" s="26">
        <v>87865</v>
      </c>
      <c r="P668" s="26">
        <v>101931</v>
      </c>
      <c r="Q668" s="26">
        <v>125563</v>
      </c>
      <c r="R668" s="26">
        <v>114743</v>
      </c>
      <c r="S668" s="26">
        <v>115130</v>
      </c>
      <c r="T668" s="26">
        <v>115146</v>
      </c>
      <c r="U668" s="26">
        <v>126642</v>
      </c>
      <c r="V668" s="26">
        <v>135508</v>
      </c>
    </row>
    <row r="669" spans="2:22" ht="12.6" x14ac:dyDescent="0.2">
      <c r="B669" s="25" t="s">
        <v>10</v>
      </c>
      <c r="C669" s="26">
        <v>561</v>
      </c>
      <c r="D669" s="26">
        <v>743</v>
      </c>
      <c r="E669" s="26">
        <v>840</v>
      </c>
      <c r="F669" s="26">
        <v>930</v>
      </c>
      <c r="G669" s="26">
        <v>908</v>
      </c>
      <c r="H669" s="26">
        <v>861</v>
      </c>
      <c r="I669" s="26">
        <v>961</v>
      </c>
      <c r="J669" s="26">
        <v>1088</v>
      </c>
      <c r="K669" s="26">
        <v>1003</v>
      </c>
      <c r="L669" s="26">
        <v>879</v>
      </c>
      <c r="M669" s="26">
        <v>1031</v>
      </c>
      <c r="N669" s="26">
        <v>1510</v>
      </c>
      <c r="O669" s="26">
        <v>1031</v>
      </c>
      <c r="P669" s="26">
        <v>953</v>
      </c>
      <c r="Q669" s="26">
        <v>2333</v>
      </c>
      <c r="R669" s="26">
        <v>2110</v>
      </c>
      <c r="S669" s="26">
        <v>1966</v>
      </c>
      <c r="T669" s="26">
        <v>2372</v>
      </c>
      <c r="U669" s="26">
        <v>1155</v>
      </c>
      <c r="V669" s="26">
        <v>1027</v>
      </c>
    </row>
    <row r="670" spans="2:22" ht="12.6" x14ac:dyDescent="0.2">
      <c r="B670" s="25" t="s">
        <v>5</v>
      </c>
      <c r="C670" s="26">
        <v>557740</v>
      </c>
      <c r="D670" s="26">
        <v>558613</v>
      </c>
      <c r="E670" s="26">
        <v>549082</v>
      </c>
      <c r="F670" s="26">
        <v>557688</v>
      </c>
      <c r="G670" s="26">
        <v>612384</v>
      </c>
      <c r="H670" s="26">
        <v>681779</v>
      </c>
      <c r="I670" s="26">
        <v>729083</v>
      </c>
      <c r="J670" s="26">
        <v>801880</v>
      </c>
      <c r="K670" s="26">
        <v>962933</v>
      </c>
      <c r="L670" s="26">
        <v>1011457</v>
      </c>
      <c r="M670" s="26">
        <v>1129290</v>
      </c>
      <c r="N670" s="26">
        <v>1259766</v>
      </c>
      <c r="O670" s="26">
        <v>1554234</v>
      </c>
      <c r="P670" s="26">
        <v>1729169</v>
      </c>
      <c r="Q670" s="26">
        <v>4709496</v>
      </c>
      <c r="R670" s="26">
        <v>2217770</v>
      </c>
      <c r="S670" s="26">
        <v>1942772</v>
      </c>
      <c r="T670" s="26">
        <v>1580652</v>
      </c>
      <c r="U670" s="26">
        <v>1377728</v>
      </c>
      <c r="V670" s="26">
        <v>1457043</v>
      </c>
    </row>
    <row r="671" spans="2:22" ht="13.2" thickBot="1" x14ac:dyDescent="0.25">
      <c r="B671" s="25" t="s">
        <v>73</v>
      </c>
      <c r="C671" s="26">
        <v>3695</v>
      </c>
      <c r="D671" s="26">
        <v>1378</v>
      </c>
      <c r="E671" s="26">
        <v>1135</v>
      </c>
      <c r="F671" s="26">
        <v>1667</v>
      </c>
      <c r="G671" s="26">
        <v>642</v>
      </c>
      <c r="H671" s="26">
        <v>449</v>
      </c>
      <c r="I671" s="26">
        <v>683</v>
      </c>
      <c r="J671" s="26">
        <v>697</v>
      </c>
      <c r="K671" s="26">
        <v>1755</v>
      </c>
      <c r="L671" s="26">
        <v>392</v>
      </c>
      <c r="M671" s="26">
        <v>414</v>
      </c>
      <c r="N671" s="26">
        <v>324</v>
      </c>
      <c r="O671" s="26">
        <v>353</v>
      </c>
      <c r="P671" s="26">
        <v>324</v>
      </c>
      <c r="Q671" s="26">
        <v>344</v>
      </c>
      <c r="R671" s="26">
        <v>297</v>
      </c>
      <c r="S671" s="26">
        <v>296</v>
      </c>
      <c r="T671" s="26">
        <v>312</v>
      </c>
      <c r="U671" s="26">
        <v>284</v>
      </c>
      <c r="V671" s="26">
        <v>308</v>
      </c>
    </row>
    <row r="672" spans="2:22" ht="13.2" thickBot="1" x14ac:dyDescent="0.25">
      <c r="B672" s="27" t="s">
        <v>19</v>
      </c>
      <c r="C672" s="28">
        <v>645943</v>
      </c>
      <c r="D672" s="28">
        <v>648137</v>
      </c>
      <c r="E672" s="28">
        <v>638543</v>
      </c>
      <c r="F672" s="28">
        <v>643613</v>
      </c>
      <c r="G672" s="28">
        <v>696281.72792139067</v>
      </c>
      <c r="H672" s="28">
        <v>764312</v>
      </c>
      <c r="I672" s="28">
        <v>802763</v>
      </c>
      <c r="J672" s="28">
        <v>905422</v>
      </c>
      <c r="K672" s="28">
        <f>SUM(K665:K671)</f>
        <v>1059416</v>
      </c>
      <c r="L672" s="28">
        <f t="shared" ref="L672:M672" si="109">SUM(L665:L671)</f>
        <v>1094143</v>
      </c>
      <c r="M672" s="28">
        <f t="shared" si="109"/>
        <v>1246348</v>
      </c>
      <c r="N672" s="28">
        <f t="shared" ref="N672" si="110">SUM(N665:N671)</f>
        <v>1372422</v>
      </c>
      <c r="O672" s="28">
        <f>SUM(O665:O671)</f>
        <v>1653354</v>
      </c>
      <c r="P672" s="28">
        <f>SUM(P665:P671)</f>
        <v>1841484</v>
      </c>
      <c r="Q672" s="28">
        <f>SUM(Q665:Q671)</f>
        <v>4845781</v>
      </c>
      <c r="R672" s="28">
        <v>2342920</v>
      </c>
      <c r="S672" s="28">
        <v>2072669</v>
      </c>
      <c r="T672" s="28">
        <f>SUM(T665:T671)</f>
        <v>1708652</v>
      </c>
      <c r="U672" s="28">
        <f>SUM(U665:U671)</f>
        <v>1516130</v>
      </c>
      <c r="V672" s="28">
        <f>SUM(V665:V671)</f>
        <v>1601808</v>
      </c>
    </row>
    <row r="676" spans="2:22" ht="13.2" thickBot="1" x14ac:dyDescent="0.25">
      <c r="B676" s="31" t="s">
        <v>210</v>
      </c>
    </row>
    <row r="677" spans="2:22" ht="13.2" thickBot="1" x14ac:dyDescent="0.25">
      <c r="B677" s="4"/>
      <c r="C677" s="23" t="s">
        <v>23</v>
      </c>
      <c r="D677" s="23" t="s">
        <v>24</v>
      </c>
      <c r="E677" s="23" t="s">
        <v>25</v>
      </c>
      <c r="F677" s="23" t="s">
        <v>26</v>
      </c>
      <c r="G677" s="23" t="s">
        <v>27</v>
      </c>
      <c r="H677" s="23" t="s">
        <v>28</v>
      </c>
      <c r="I677" s="23" t="s">
        <v>29</v>
      </c>
      <c r="J677" s="23" t="s">
        <v>30</v>
      </c>
      <c r="K677" s="37" t="s">
        <v>211</v>
      </c>
      <c r="L677" s="37" t="s">
        <v>212</v>
      </c>
      <c r="M677" s="37" t="s">
        <v>213</v>
      </c>
      <c r="N677" s="37" t="s">
        <v>217</v>
      </c>
      <c r="O677" s="37" t="s">
        <v>219</v>
      </c>
      <c r="P677" s="37" t="s">
        <v>220</v>
      </c>
      <c r="Q677" s="37" t="s">
        <v>221</v>
      </c>
      <c r="R677" s="37" t="s">
        <v>222</v>
      </c>
      <c r="S677" s="37" t="s">
        <v>223</v>
      </c>
      <c r="T677" s="37" t="s">
        <v>224</v>
      </c>
      <c r="U677" s="24" t="s">
        <v>228</v>
      </c>
      <c r="V677" s="24" t="s">
        <v>229</v>
      </c>
    </row>
    <row r="678" spans="2:22" ht="12.6" x14ac:dyDescent="0.2">
      <c r="B678" s="25" t="s">
        <v>71</v>
      </c>
      <c r="C678" s="26">
        <v>4472623505.5045528</v>
      </c>
      <c r="D678" s="26">
        <v>4105578348.4804549</v>
      </c>
      <c r="E678" s="26">
        <v>3976340777.5780535</v>
      </c>
      <c r="F678" s="26">
        <v>3743127437.7603941</v>
      </c>
      <c r="G678" s="26">
        <v>3643704930.3990946</v>
      </c>
      <c r="H678" s="26">
        <v>3503870346.4146404</v>
      </c>
      <c r="I678" s="26">
        <v>3897534100.2533083</v>
      </c>
      <c r="J678" s="26">
        <v>4382679277.2682304</v>
      </c>
      <c r="K678" s="26">
        <v>4112755265.6300001</v>
      </c>
      <c r="L678" s="26">
        <v>4061151383.7799997</v>
      </c>
      <c r="M678" s="26">
        <v>4603173880.3699999</v>
      </c>
      <c r="N678" s="26">
        <v>4445814983.8399992</v>
      </c>
      <c r="O678" s="26">
        <v>4733971986.6500006</v>
      </c>
      <c r="P678" s="26">
        <v>5159926529</v>
      </c>
      <c r="Q678" s="26">
        <v>5304540345.7799997</v>
      </c>
      <c r="R678" s="26">
        <v>6160518209.7799997</v>
      </c>
      <c r="S678" s="26">
        <v>6362391976.7799997</v>
      </c>
      <c r="T678" s="26">
        <v>6020536721.4299994</v>
      </c>
      <c r="U678" s="26">
        <v>6891496341</v>
      </c>
      <c r="V678" s="26">
        <v>6260768897</v>
      </c>
    </row>
    <row r="679" spans="2:22" ht="12.6" x14ac:dyDescent="0.2">
      <c r="B679" s="25" t="s">
        <v>72</v>
      </c>
      <c r="C679" s="26">
        <v>352743912.68269581</v>
      </c>
      <c r="D679" s="26">
        <v>165218005.06717187</v>
      </c>
      <c r="E679" s="26">
        <v>149731719.80556631</v>
      </c>
      <c r="F679" s="26">
        <v>164358400.53105798</v>
      </c>
      <c r="G679" s="26">
        <v>257696714.41691309</v>
      </c>
      <c r="H679" s="26">
        <v>325530106.31124997</v>
      </c>
      <c r="I679" s="26">
        <v>212186552.09000003</v>
      </c>
      <c r="J679" s="26">
        <v>263332163.67975003</v>
      </c>
      <c r="K679" s="26">
        <v>176835794.34</v>
      </c>
      <c r="L679" s="26">
        <v>180719426</v>
      </c>
      <c r="M679" s="26">
        <v>249811526.43000001</v>
      </c>
      <c r="N679" s="26">
        <v>324201950.89999998</v>
      </c>
      <c r="O679" s="26">
        <v>197799064.63</v>
      </c>
      <c r="P679" s="26">
        <v>191531307</v>
      </c>
      <c r="Q679" s="26">
        <v>192362424.49000001</v>
      </c>
      <c r="R679" s="26">
        <v>177462009.71000001</v>
      </c>
      <c r="S679" s="26">
        <v>129403476.08000001</v>
      </c>
      <c r="T679" s="26">
        <v>141692242.43000001</v>
      </c>
      <c r="U679" s="26">
        <v>158594294.81</v>
      </c>
      <c r="V679" s="26">
        <v>142818321.51999998</v>
      </c>
    </row>
    <row r="680" spans="2:22" ht="12.6" x14ac:dyDescent="0.2">
      <c r="B680" s="25" t="s">
        <v>69</v>
      </c>
      <c r="C680" s="26">
        <v>11016359216.493481</v>
      </c>
      <c r="D680" s="26">
        <v>10623325723.555813</v>
      </c>
      <c r="E680" s="26">
        <v>10411817273.896864</v>
      </c>
      <c r="F680" s="26">
        <v>9550116821.6913795</v>
      </c>
      <c r="G680" s="26">
        <v>9019511936.7420959</v>
      </c>
      <c r="H680" s="26">
        <v>9382212112.6803875</v>
      </c>
      <c r="I680" s="26">
        <v>9914389064.6444798</v>
      </c>
      <c r="J680" s="26">
        <v>9952575018.1313286</v>
      </c>
      <c r="K680" s="26">
        <v>9743780971</v>
      </c>
      <c r="L680" s="26">
        <v>10735200903</v>
      </c>
      <c r="M680" s="26">
        <v>11973550404.00939</v>
      </c>
      <c r="N680" s="26">
        <v>12292177368</v>
      </c>
      <c r="O680" s="26">
        <v>13052151120</v>
      </c>
      <c r="P680" s="26">
        <v>13874327643</v>
      </c>
      <c r="Q680" s="26">
        <v>14011650632</v>
      </c>
      <c r="R680" s="26">
        <v>15018013995</v>
      </c>
      <c r="S680" s="26">
        <v>16716845732</v>
      </c>
      <c r="T680" s="26">
        <v>15895801900.299999</v>
      </c>
      <c r="U680" s="26">
        <v>16332648043</v>
      </c>
      <c r="V680" s="26">
        <v>17724818994</v>
      </c>
    </row>
    <row r="681" spans="2:22" ht="12.6" x14ac:dyDescent="0.2">
      <c r="B681" s="25" t="s">
        <v>70</v>
      </c>
      <c r="C681" s="26">
        <v>3952190140.3360105</v>
      </c>
      <c r="D681" s="26">
        <v>3348319577.9242167</v>
      </c>
      <c r="E681" s="26">
        <v>3356929427.6207132</v>
      </c>
      <c r="F681" s="26">
        <v>3185070262.712132</v>
      </c>
      <c r="G681" s="26">
        <v>3300158628.1347723</v>
      </c>
      <c r="H681" s="26">
        <v>2893320074.0060167</v>
      </c>
      <c r="I681" s="26">
        <v>2508766974.7447991</v>
      </c>
      <c r="J681" s="26">
        <v>2739992991.9054494</v>
      </c>
      <c r="K681" s="26">
        <v>2488812190</v>
      </c>
      <c r="L681" s="26">
        <v>2394912998</v>
      </c>
      <c r="M681" s="26">
        <v>3379111937.5</v>
      </c>
      <c r="N681" s="26">
        <v>2443988796.3200002</v>
      </c>
      <c r="O681" s="26">
        <v>1976598134.6000001</v>
      </c>
      <c r="P681" s="26">
        <v>2284399369</v>
      </c>
      <c r="Q681" s="26">
        <v>2520014378.4500003</v>
      </c>
      <c r="R681" s="26">
        <v>2755318895</v>
      </c>
      <c r="S681" s="26">
        <v>3146951174.1999998</v>
      </c>
      <c r="T681" s="26">
        <v>3450370140.5999999</v>
      </c>
      <c r="U681" s="26">
        <v>3525424383</v>
      </c>
      <c r="V681" s="26">
        <v>3643809496</v>
      </c>
    </row>
    <row r="682" spans="2:22" ht="12.6" x14ac:dyDescent="0.2">
      <c r="B682" s="25" t="s">
        <v>10</v>
      </c>
      <c r="C682" s="26">
        <v>896691403.2881</v>
      </c>
      <c r="D682" s="26">
        <v>1133061423.65535</v>
      </c>
      <c r="E682" s="26">
        <v>911286490.03061223</v>
      </c>
      <c r="F682" s="26">
        <v>1003955535.5401121</v>
      </c>
      <c r="G682" s="26">
        <v>1044197068.8610001</v>
      </c>
      <c r="H682" s="26">
        <v>1014151345.6437498</v>
      </c>
      <c r="I682" s="26">
        <v>1301638613.8365002</v>
      </c>
      <c r="J682" s="26">
        <v>1134859636.71734</v>
      </c>
      <c r="K682" s="26">
        <v>1147874674.6300001</v>
      </c>
      <c r="L682" s="26">
        <v>1215984184.3099999</v>
      </c>
      <c r="M682" s="26">
        <v>1759290318</v>
      </c>
      <c r="N682" s="26">
        <v>2206057809.0299997</v>
      </c>
      <c r="O682" s="26">
        <v>3111453607.9400001</v>
      </c>
      <c r="P682" s="26">
        <v>3315305394</v>
      </c>
      <c r="Q682" s="26">
        <v>3285327400.1999998</v>
      </c>
      <c r="R682" s="26">
        <v>3892674018.3000002</v>
      </c>
      <c r="S682" s="26">
        <v>6468723054</v>
      </c>
      <c r="T682" s="26">
        <v>6081070714.8999996</v>
      </c>
      <c r="U682" s="26">
        <v>6469033548.6000004</v>
      </c>
      <c r="V682" s="26">
        <v>9068887097.3999996</v>
      </c>
    </row>
    <row r="683" spans="2:22" ht="12.6" x14ac:dyDescent="0.2">
      <c r="B683" s="25" t="s">
        <v>5</v>
      </c>
      <c r="C683" s="26">
        <v>10806627724.90012</v>
      </c>
      <c r="D683" s="26">
        <v>10638137126.287239</v>
      </c>
      <c r="E683" s="26">
        <v>10355999560.986526</v>
      </c>
      <c r="F683" s="26">
        <v>10376172042.664299</v>
      </c>
      <c r="G683" s="26">
        <v>10348239342.960848</v>
      </c>
      <c r="H683" s="26">
        <v>10547410498.367708</v>
      </c>
      <c r="I683" s="26">
        <v>11115416618.853228</v>
      </c>
      <c r="J683" s="26">
        <v>11424284927.740566</v>
      </c>
      <c r="K683" s="26">
        <v>12095707188</v>
      </c>
      <c r="L683" s="26">
        <v>12811725962</v>
      </c>
      <c r="M683" s="26">
        <v>13784272831.299999</v>
      </c>
      <c r="N683" s="26">
        <v>14367978195.309999</v>
      </c>
      <c r="O683" s="26">
        <v>14694884462.6</v>
      </c>
      <c r="P683" s="26">
        <v>15076698741</v>
      </c>
      <c r="Q683" s="26">
        <v>15532287759.1</v>
      </c>
      <c r="R683" s="26">
        <v>15682259531.299999</v>
      </c>
      <c r="S683" s="26">
        <v>15561492419</v>
      </c>
      <c r="T683" s="26">
        <v>15113134040.1</v>
      </c>
      <c r="U683" s="26">
        <v>14415042876.200001</v>
      </c>
      <c r="V683" s="26">
        <v>14408930488.200001</v>
      </c>
    </row>
    <row r="684" spans="2:22" ht="13.2" thickBot="1" x14ac:dyDescent="0.25">
      <c r="B684" s="25" t="s">
        <v>73</v>
      </c>
      <c r="C684" s="26">
        <v>411214087.7120139</v>
      </c>
      <c r="D684" s="26">
        <v>436834559.72840619</v>
      </c>
      <c r="E684" s="26">
        <v>470551679.93125004</v>
      </c>
      <c r="F684" s="26">
        <v>354125672.48150003</v>
      </c>
      <c r="G684" s="26">
        <v>260065065.13607401</v>
      </c>
      <c r="H684" s="26">
        <v>142755551.78168139</v>
      </c>
      <c r="I684" s="26">
        <v>273756376.68427688</v>
      </c>
      <c r="J684" s="26">
        <v>471850232.38867688</v>
      </c>
      <c r="K684" s="26">
        <v>406925289.80000001</v>
      </c>
      <c r="L684" s="26">
        <v>336098456.56</v>
      </c>
      <c r="M684" s="26">
        <v>437999966.90999997</v>
      </c>
      <c r="N684" s="26">
        <v>464300354.38000005</v>
      </c>
      <c r="O684" s="26">
        <v>363234940.60000002</v>
      </c>
      <c r="P684" s="26">
        <v>469417333</v>
      </c>
      <c r="Q684" s="26">
        <v>366990320.39999998</v>
      </c>
      <c r="R684" s="26">
        <v>316286047.62</v>
      </c>
      <c r="S684" s="26">
        <v>212199433</v>
      </c>
      <c r="T684" s="26">
        <v>192820608.5</v>
      </c>
      <c r="U684" s="26">
        <v>193702796</v>
      </c>
      <c r="V684" s="26">
        <v>187002471.30000001</v>
      </c>
    </row>
    <row r="685" spans="2:22" ht="13.2" thickBot="1" x14ac:dyDescent="0.25">
      <c r="B685" s="27" t="s">
        <v>19</v>
      </c>
      <c r="C685" s="28">
        <v>31908449990.916977</v>
      </c>
      <c r="D685" s="28">
        <v>30450474764.69865</v>
      </c>
      <c r="E685" s="28">
        <v>29632656929.849586</v>
      </c>
      <c r="F685" s="28">
        <v>28376926173.380871</v>
      </c>
      <c r="G685" s="28">
        <v>27873573686.650799</v>
      </c>
      <c r="H685" s="28">
        <v>27809250035.205437</v>
      </c>
      <c r="I685" s="28">
        <v>29223688301.106594</v>
      </c>
      <c r="J685" s="28">
        <v>30369574247.831337</v>
      </c>
      <c r="K685" s="28">
        <f>SUM(K678:K684)</f>
        <v>30172691373.400002</v>
      </c>
      <c r="L685" s="28">
        <v>31735793313.650002</v>
      </c>
      <c r="M685" s="28">
        <f t="shared" ref="M685:R685" si="111">SUM(M678:M684)</f>
        <v>36187210864.519394</v>
      </c>
      <c r="N685" s="28">
        <f t="shared" si="111"/>
        <v>36544519457.779991</v>
      </c>
      <c r="O685" s="28">
        <f t="shared" si="111"/>
        <v>38130093317.019997</v>
      </c>
      <c r="P685" s="28">
        <f t="shared" si="111"/>
        <v>40371606316</v>
      </c>
      <c r="Q685" s="28">
        <f t="shared" si="111"/>
        <v>41213173260.420006</v>
      </c>
      <c r="R685" s="28">
        <f t="shared" si="111"/>
        <v>44002532706.709999</v>
      </c>
      <c r="S685" s="28">
        <v>48598007265.059998</v>
      </c>
      <c r="T685" s="28">
        <f>SUM(T678:T684)</f>
        <v>46895426368.259995</v>
      </c>
      <c r="U685" s="28">
        <f>SUM(U678:U684)</f>
        <v>47985942282.610001</v>
      </c>
      <c r="V685" s="28">
        <f>SUM(V678:V684)</f>
        <v>51437035765.419998</v>
      </c>
    </row>
    <row r="687" spans="2:22" x14ac:dyDescent="0.2">
      <c r="O687" s="10"/>
      <c r="P687" s="10"/>
      <c r="Q687" s="10"/>
      <c r="R687" s="10"/>
      <c r="S687" s="10"/>
      <c r="T687" s="10"/>
    </row>
    <row r="690" spans="2:2" ht="12.6" x14ac:dyDescent="0.2">
      <c r="B690" s="30"/>
    </row>
  </sheetData>
  <sortState xmlns:xlrd2="http://schemas.microsoft.com/office/spreadsheetml/2017/richdata2" ref="B62:S66">
    <sortCondition ref="B61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V159"/>
  <sheetViews>
    <sheetView workbookViewId="0">
      <selection activeCell="X18" sqref="X18"/>
    </sheetView>
  </sheetViews>
  <sheetFormatPr defaultColWidth="9.21875" defaultRowHeight="12.6" x14ac:dyDescent="0.2"/>
  <cols>
    <col min="1" max="1" width="3.77734375" style="55" customWidth="1"/>
    <col min="2" max="2" width="42.77734375" style="55" customWidth="1"/>
    <col min="3" max="10" width="19" style="55" hidden="1" customWidth="1"/>
    <col min="11" max="11" width="19.21875" style="55" hidden="1" customWidth="1"/>
    <col min="12" max="13" width="19" style="55" hidden="1" customWidth="1"/>
    <col min="14" max="14" width="20.77734375" style="55" hidden="1" customWidth="1"/>
    <col min="15" max="18" width="19.21875" style="55" hidden="1" customWidth="1"/>
    <col min="19" max="20" width="19.21875" style="55" customWidth="1"/>
    <col min="21" max="21" width="19.77734375" style="15" customWidth="1"/>
    <col min="22" max="22" width="20.5546875" style="15" customWidth="1"/>
    <col min="23" max="16384" width="9.21875" style="15"/>
  </cols>
  <sheetData>
    <row r="2" spans="1:22" x14ac:dyDescent="0.2">
      <c r="B2" s="30" t="s">
        <v>16</v>
      </c>
    </row>
    <row r="4" spans="1:22" ht="13.2" thickBot="1" x14ac:dyDescent="0.25">
      <c r="B4" s="30" t="s">
        <v>80</v>
      </c>
    </row>
    <row r="5" spans="1:22" ht="13.2" thickBot="1" x14ac:dyDescent="0.25">
      <c r="B5" s="4"/>
      <c r="C5" s="23" t="s">
        <v>23</v>
      </c>
      <c r="D5" s="23" t="s">
        <v>24</v>
      </c>
      <c r="E5" s="23" t="s">
        <v>25</v>
      </c>
      <c r="F5" s="23" t="s">
        <v>26</v>
      </c>
      <c r="G5" s="23" t="s">
        <v>27</v>
      </c>
      <c r="H5" s="23" t="s">
        <v>28</v>
      </c>
      <c r="I5" s="23" t="s">
        <v>29</v>
      </c>
      <c r="J5" s="23" t="s">
        <v>30</v>
      </c>
      <c r="K5" s="23" t="s">
        <v>211</v>
      </c>
      <c r="L5" s="23" t="s">
        <v>212</v>
      </c>
      <c r="M5" s="23" t="s">
        <v>213</v>
      </c>
      <c r="N5" s="23" t="s">
        <v>217</v>
      </c>
      <c r="O5" s="23" t="s">
        <v>219</v>
      </c>
      <c r="P5" s="23" t="s">
        <v>220</v>
      </c>
      <c r="Q5" s="23" t="s">
        <v>221</v>
      </c>
      <c r="R5" s="23" t="s">
        <v>222</v>
      </c>
      <c r="S5" s="37" t="s">
        <v>223</v>
      </c>
      <c r="T5" s="37" t="s">
        <v>224</v>
      </c>
      <c r="U5" s="24" t="s">
        <v>228</v>
      </c>
      <c r="V5" s="24" t="s">
        <v>229</v>
      </c>
    </row>
    <row r="6" spans="1:22" x14ac:dyDescent="0.2">
      <c r="B6" s="25" t="s">
        <v>69</v>
      </c>
      <c r="C6" s="56">
        <v>5.3630540806163127E-2</v>
      </c>
      <c r="D6" s="56">
        <v>7.4927134028326389E-2</v>
      </c>
      <c r="E6" s="56">
        <v>5.6123620957621592E-2</v>
      </c>
      <c r="F6" s="56">
        <v>7.2610780091297206E-2</v>
      </c>
      <c r="G6" s="56">
        <v>8.9952016249376349E-2</v>
      </c>
      <c r="H6" s="56">
        <v>8.5275761431942945E-2</v>
      </c>
      <c r="I6" s="56">
        <v>8.0790846230973393E-2</v>
      </c>
      <c r="J6" s="56">
        <v>8.9018778195532722E-2</v>
      </c>
      <c r="K6" s="56">
        <v>0.11142146269823003</v>
      </c>
      <c r="L6" s="56">
        <v>9.6245472938588747E-2</v>
      </c>
      <c r="M6" s="56">
        <v>9.6602437733761357E-2</v>
      </c>
      <c r="N6" s="56">
        <v>0.11221637408158278</v>
      </c>
      <c r="O6" s="56">
        <v>7.8925222272529919E-2</v>
      </c>
      <c r="P6" s="56">
        <v>8.0697453852863768E-2</v>
      </c>
      <c r="Q6" s="56">
        <v>8.0697453852863768E-2</v>
      </c>
      <c r="R6" s="56">
        <v>7.6409239886227165E-2</v>
      </c>
      <c r="S6" s="56">
        <v>8.463993639610623E-2</v>
      </c>
      <c r="T6" s="56">
        <v>8.265654832897755E-2</v>
      </c>
      <c r="U6" s="56">
        <v>8.9014998558246961E-2</v>
      </c>
      <c r="V6" s="56">
        <v>8.9335523507236558E-2</v>
      </c>
    </row>
    <row r="7" spans="1:22" x14ac:dyDescent="0.2">
      <c r="B7" s="25" t="s">
        <v>70</v>
      </c>
      <c r="C7" s="56">
        <v>0.11599374477413329</v>
      </c>
      <c r="D7" s="56">
        <v>0.11872331723058135</v>
      </c>
      <c r="E7" s="56">
        <v>0.11658280295679027</v>
      </c>
      <c r="F7" s="56">
        <v>0.1350504993144368</v>
      </c>
      <c r="G7" s="56">
        <v>0.1626797279307457</v>
      </c>
      <c r="H7" s="56">
        <v>0.18517634078443676</v>
      </c>
      <c r="I7" s="56">
        <v>0.19266004032275943</v>
      </c>
      <c r="J7" s="56">
        <v>0.16740532908460468</v>
      </c>
      <c r="K7" s="56">
        <v>0.20908780143430591</v>
      </c>
      <c r="L7" s="56">
        <v>0.2371212673672248</v>
      </c>
      <c r="M7" s="56">
        <v>0.11236135437840368</v>
      </c>
      <c r="N7" s="56">
        <v>0.15901555960533448</v>
      </c>
      <c r="O7" s="56">
        <v>0.15925216173751705</v>
      </c>
      <c r="P7" s="56">
        <v>0.18267277741333771</v>
      </c>
      <c r="Q7" s="56">
        <v>0.18267277741333771</v>
      </c>
      <c r="R7" s="56">
        <v>0.19111283923613503</v>
      </c>
      <c r="S7" s="56">
        <v>0.16944394354499484</v>
      </c>
      <c r="T7" s="56">
        <v>0.13005431736722814</v>
      </c>
      <c r="U7" s="56">
        <v>0.19073834924457661</v>
      </c>
      <c r="V7" s="56">
        <v>0.16481758134152466</v>
      </c>
    </row>
    <row r="8" spans="1:22" x14ac:dyDescent="0.2">
      <c r="B8" s="25" t="s">
        <v>71</v>
      </c>
      <c r="C8" s="56">
        <v>8.0946134876535944E-2</v>
      </c>
      <c r="D8" s="56">
        <v>7.7967204380384333E-2</v>
      </c>
      <c r="E8" s="56">
        <v>7.8666338708065178E-2</v>
      </c>
      <c r="F8" s="56">
        <v>8.7657651123317429E-2</v>
      </c>
      <c r="G8" s="56">
        <v>7.5655395169253833E-2</v>
      </c>
      <c r="H8" s="56">
        <v>8.6044043838950687E-2</v>
      </c>
      <c r="I8" s="56">
        <v>0.10148932985306537</v>
      </c>
      <c r="J8" s="56">
        <v>0.11624233241630781</v>
      </c>
      <c r="K8" s="56">
        <v>0.14894570759881193</v>
      </c>
      <c r="L8" s="56">
        <v>0.179672783662853</v>
      </c>
      <c r="M8" s="56">
        <v>0.19631424798307773</v>
      </c>
      <c r="N8" s="56">
        <v>0.16126245943613199</v>
      </c>
      <c r="O8" s="56">
        <v>0.13256086662446562</v>
      </c>
      <c r="P8" s="56">
        <v>0.17270256140815105</v>
      </c>
      <c r="Q8" s="56">
        <v>0.17270256140815105</v>
      </c>
      <c r="R8" s="56">
        <v>0.16652608608776209</v>
      </c>
      <c r="S8" s="56">
        <v>0.18553052691000788</v>
      </c>
      <c r="T8" s="56">
        <v>0.19763940897571267</v>
      </c>
      <c r="U8" s="56">
        <v>0.20252713734989417</v>
      </c>
      <c r="V8" s="56">
        <v>0.21265643113547436</v>
      </c>
    </row>
    <row r="9" spans="1:22" x14ac:dyDescent="0.2">
      <c r="B9" s="25" t="s">
        <v>72</v>
      </c>
      <c r="C9" s="56">
        <v>7.9493762681121433E-2</v>
      </c>
      <c r="D9" s="56">
        <v>9.0618730740807382E-2</v>
      </c>
      <c r="E9" s="56">
        <v>0.18436060627155498</v>
      </c>
      <c r="F9" s="56">
        <v>0.24789086976383365</v>
      </c>
      <c r="G9" s="56">
        <v>0.14596864002896273</v>
      </c>
      <c r="H9" s="56">
        <v>0.14645269896601301</v>
      </c>
      <c r="I9" s="56">
        <v>0.26162627020120494</v>
      </c>
      <c r="J9" s="56">
        <v>0.14935933631007081</v>
      </c>
      <c r="K9" s="56">
        <v>0.18801704374440281</v>
      </c>
      <c r="L9" s="56">
        <v>0.17953849853418635</v>
      </c>
      <c r="M9" s="56">
        <v>0.18437124537218647</v>
      </c>
      <c r="N9" s="56">
        <v>0.20432704744143618</v>
      </c>
      <c r="O9" s="56">
        <v>9.1679681973819149E-2</v>
      </c>
      <c r="P9" s="56">
        <v>0.19589929448230364</v>
      </c>
      <c r="Q9" s="56">
        <v>0.19589929448230364</v>
      </c>
      <c r="R9" s="56">
        <v>0.16938383534953494</v>
      </c>
      <c r="S9" s="56">
        <v>0.18719036453877613</v>
      </c>
      <c r="T9" s="56">
        <v>0.19975293053875343</v>
      </c>
      <c r="U9" s="56">
        <v>0.15538626808438091</v>
      </c>
      <c r="V9" s="56">
        <v>0.20079629395437246</v>
      </c>
    </row>
    <row r="10" spans="1:22" x14ac:dyDescent="0.2">
      <c r="B10" s="25" t="s">
        <v>5</v>
      </c>
      <c r="C10" s="56">
        <v>5.2928568929520463E-2</v>
      </c>
      <c r="D10" s="56">
        <v>6.4479481482724879E-2</v>
      </c>
      <c r="E10" s="56">
        <v>6.1159147235257859E-2</v>
      </c>
      <c r="F10" s="56">
        <v>5.6408179970065551E-2</v>
      </c>
      <c r="G10" s="56">
        <v>6.2184314023901649E-2</v>
      </c>
      <c r="H10" s="56">
        <v>6.7841861276022722E-2</v>
      </c>
      <c r="I10" s="56">
        <v>6.4805067526377061E-2</v>
      </c>
      <c r="J10" s="56">
        <v>6.4926832028106965E-2</v>
      </c>
      <c r="K10" s="56">
        <v>7.0782775184851793E-2</v>
      </c>
      <c r="L10" s="56">
        <v>7.0198027150090866E-2</v>
      </c>
      <c r="M10" s="56">
        <v>7.5045005512165613E-2</v>
      </c>
      <c r="N10" s="56">
        <v>7.8023261273254457E-2</v>
      </c>
      <c r="O10" s="56">
        <v>7.2102247642467199E-2</v>
      </c>
      <c r="P10" s="56">
        <v>0.10825325598577469</v>
      </c>
      <c r="Q10" s="56">
        <v>0.10825325598577469</v>
      </c>
      <c r="R10" s="56">
        <v>0.10148965891890838</v>
      </c>
      <c r="S10" s="56">
        <v>9.960753487997441E-2</v>
      </c>
      <c r="T10" s="56">
        <v>0.13578071533840652</v>
      </c>
      <c r="U10" s="56">
        <v>0.11191668367796651</v>
      </c>
      <c r="V10" s="56">
        <v>0.11107777266379933</v>
      </c>
    </row>
    <row r="11" spans="1:22" x14ac:dyDescent="0.2">
      <c r="B11" s="25" t="s">
        <v>10</v>
      </c>
      <c r="C11" s="56">
        <v>2.1902435362058234E-3</v>
      </c>
      <c r="D11" s="56">
        <v>1.016139386726957E-3</v>
      </c>
      <c r="E11" s="56">
        <v>2.540616339810349E-3</v>
      </c>
      <c r="F11" s="56">
        <v>8.632114371483812E-4</v>
      </c>
      <c r="G11" s="56">
        <v>1.4950621482094553E-3</v>
      </c>
      <c r="H11" s="56">
        <v>2.0542800005321996E-3</v>
      </c>
      <c r="I11" s="56">
        <v>2.1082684103863958E-3</v>
      </c>
      <c r="J11" s="56">
        <v>1.7549657707987181E-3</v>
      </c>
      <c r="K11" s="56">
        <v>1.4700714871542283E-3</v>
      </c>
      <c r="L11" s="56">
        <v>1.5064560654951731E-3</v>
      </c>
      <c r="M11" s="56">
        <v>1.3734476760294519E-3</v>
      </c>
      <c r="N11" s="56">
        <v>1.7714353975675522E-2</v>
      </c>
      <c r="O11" s="56">
        <v>2.4475191494219123E-3</v>
      </c>
      <c r="P11" s="56">
        <v>3.0978631183766012E-3</v>
      </c>
      <c r="Q11" s="56">
        <v>3.0978631183766012E-3</v>
      </c>
      <c r="R11" s="56">
        <v>3.0131496516213737E-3</v>
      </c>
      <c r="S11" s="56">
        <v>2.0911800346183132E-3</v>
      </c>
      <c r="T11" s="56">
        <v>4.8898059394609401E-3</v>
      </c>
      <c r="U11" s="56">
        <v>7.9930803993419237E-3</v>
      </c>
      <c r="V11" s="56">
        <v>9.3235833153377037E-3</v>
      </c>
    </row>
    <row r="12" spans="1:22" ht="13.2" thickBot="1" x14ac:dyDescent="0.25">
      <c r="B12" s="57" t="s">
        <v>73</v>
      </c>
      <c r="C12" s="58">
        <v>0.10677315252846878</v>
      </c>
      <c r="D12" s="58">
        <v>0.13125244105605416</v>
      </c>
      <c r="E12" s="58">
        <v>2.4170329813851071E-2</v>
      </c>
      <c r="F12" s="58">
        <v>6.2903405853274502E-2</v>
      </c>
      <c r="G12" s="56">
        <v>5.0978648224164508E-2</v>
      </c>
      <c r="H12" s="56">
        <v>6.7592424910335999E-2</v>
      </c>
      <c r="I12" s="56">
        <v>7.1304288962451945E-2</v>
      </c>
      <c r="J12" s="56">
        <v>5.4418624278436911E-2</v>
      </c>
      <c r="K12" s="56">
        <v>2.9476435922415358E-2</v>
      </c>
      <c r="L12" s="56">
        <v>4.8688688331059556E-2</v>
      </c>
      <c r="M12" s="56">
        <v>0.12314143314155503</v>
      </c>
      <c r="N12" s="56">
        <v>0.10984796295384126</v>
      </c>
      <c r="O12" s="56">
        <v>1.1182809977139578E-2</v>
      </c>
      <c r="P12" s="56">
        <v>0.16797719723890028</v>
      </c>
      <c r="Q12" s="56">
        <v>0.16797719723890028</v>
      </c>
      <c r="R12" s="56">
        <v>0.22755001315613074</v>
      </c>
      <c r="S12" s="56">
        <v>0.29353812896380355</v>
      </c>
      <c r="T12" s="56">
        <v>0.36607922954459504</v>
      </c>
      <c r="U12" s="56">
        <v>0.42983919359635886</v>
      </c>
      <c r="V12" s="56">
        <v>0.43413643362904591</v>
      </c>
    </row>
    <row r="13" spans="1:22" ht="13.2" thickBot="1" x14ac:dyDescent="0.25">
      <c r="B13" s="4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</row>
    <row r="14" spans="1:22" x14ac:dyDescent="0.2">
      <c r="B14" s="55" t="s">
        <v>174</v>
      </c>
    </row>
    <row r="15" spans="1:22" x14ac:dyDescent="0.2">
      <c r="M15" s="59"/>
    </row>
    <row r="16" spans="1:22" s="16" customFormat="1" x14ac:dyDescent="0.2">
      <c r="A16" s="60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</row>
    <row r="17" spans="2:22" ht="13.2" thickBot="1" x14ac:dyDescent="0.25">
      <c r="B17" s="30" t="s">
        <v>81</v>
      </c>
    </row>
    <row r="18" spans="2:22" ht="13.2" thickBot="1" x14ac:dyDescent="0.25">
      <c r="B18" s="4"/>
      <c r="C18" s="33" t="s">
        <v>23</v>
      </c>
      <c r="D18" s="33" t="s">
        <v>24</v>
      </c>
      <c r="E18" s="33" t="s">
        <v>25</v>
      </c>
      <c r="F18" s="33" t="s">
        <v>26</v>
      </c>
      <c r="G18" s="33" t="s">
        <v>27</v>
      </c>
      <c r="H18" s="33" t="s">
        <v>28</v>
      </c>
      <c r="I18" s="33" t="s">
        <v>29</v>
      </c>
      <c r="J18" s="33" t="s">
        <v>30</v>
      </c>
      <c r="K18" s="33" t="s">
        <v>211</v>
      </c>
      <c r="L18" s="33" t="s">
        <v>212</v>
      </c>
      <c r="M18" s="33" t="s">
        <v>213</v>
      </c>
      <c r="N18" s="33" t="s">
        <v>217</v>
      </c>
      <c r="O18" s="33" t="s">
        <v>219</v>
      </c>
      <c r="P18" s="33" t="s">
        <v>220</v>
      </c>
      <c r="Q18" s="33" t="s">
        <v>221</v>
      </c>
      <c r="R18" s="33" t="s">
        <v>222</v>
      </c>
      <c r="S18" s="37" t="s">
        <v>223</v>
      </c>
      <c r="T18" s="37" t="s">
        <v>224</v>
      </c>
      <c r="U18" s="24" t="s">
        <v>228</v>
      </c>
      <c r="V18" s="24" t="s">
        <v>229</v>
      </c>
    </row>
    <row r="19" spans="2:22" x14ac:dyDescent="0.2">
      <c r="B19" s="61" t="s">
        <v>175</v>
      </c>
      <c r="C19" s="62">
        <v>26605752955.077072</v>
      </c>
      <c r="D19" s="62">
        <v>25362105283.21748</v>
      </c>
      <c r="E19" s="62">
        <v>24509815647.096893</v>
      </c>
      <c r="F19" s="62">
        <v>23318786129.89801</v>
      </c>
      <c r="G19" s="62">
        <v>22622355921.606831</v>
      </c>
      <c r="H19" s="62">
        <v>22448106284.407162</v>
      </c>
      <c r="I19" s="62">
        <v>23576043930.866592</v>
      </c>
      <c r="J19" s="62">
        <v>24266454933.996037</v>
      </c>
      <c r="K19" s="62">
        <v>23863086315.370003</v>
      </c>
      <c r="L19" s="62">
        <v>24815472578.380001</v>
      </c>
      <c r="M19" s="62">
        <v>29000831984.219391</v>
      </c>
      <c r="N19" s="62">
        <v>28990212522.380001</v>
      </c>
      <c r="O19" s="62">
        <v>31046024836.420002</v>
      </c>
      <c r="P19" s="62">
        <v>32481489914</v>
      </c>
      <c r="Q19" s="62">
        <v>33034889231.719997</v>
      </c>
      <c r="R19" s="62">
        <v>35472276321.610001</v>
      </c>
      <c r="S19" s="62">
        <v>40173430962.260002</v>
      </c>
      <c r="T19" s="62">
        <v>38707439577.159996</v>
      </c>
      <c r="U19" s="62">
        <v>40402781546.409996</v>
      </c>
      <c r="V19" s="62">
        <v>43190036192.220001</v>
      </c>
    </row>
    <row r="20" spans="2:22" x14ac:dyDescent="0.2">
      <c r="B20" s="63" t="s">
        <v>176</v>
      </c>
      <c r="C20" s="62">
        <v>1923203138.7825823</v>
      </c>
      <c r="D20" s="62">
        <v>1882131801.0720937</v>
      </c>
      <c r="E20" s="62">
        <v>1485800319.407114</v>
      </c>
      <c r="F20" s="62">
        <v>1611223516.4878516</v>
      </c>
      <c r="G20" s="62">
        <v>1695442256.6116891</v>
      </c>
      <c r="H20" s="62">
        <v>1724911433.978416</v>
      </c>
      <c r="I20" s="62">
        <v>1779878461.2997303</v>
      </c>
      <c r="J20" s="62">
        <v>1933331488.2164359</v>
      </c>
      <c r="K20" s="62">
        <v>2296741450.9400001</v>
      </c>
      <c r="L20" s="62">
        <v>2361743788.9900002</v>
      </c>
      <c r="M20" s="62">
        <v>2672981667.8921003</v>
      </c>
      <c r="N20" s="62">
        <v>2742271046.2579503</v>
      </c>
      <c r="O20" s="62">
        <v>2118480409.5899999</v>
      </c>
      <c r="P20" s="62">
        <v>2623951128</v>
      </c>
      <c r="Q20" s="62">
        <v>2647863447.52</v>
      </c>
      <c r="R20" s="62">
        <v>2893685523.3099999</v>
      </c>
      <c r="S20" s="62">
        <v>3312606268.71</v>
      </c>
      <c r="T20" s="62">
        <v>3572357566.04</v>
      </c>
      <c r="U20" s="62">
        <v>3830373171.4799995</v>
      </c>
      <c r="V20" s="62">
        <v>3864071144.1999998</v>
      </c>
    </row>
    <row r="21" spans="2:22" x14ac:dyDescent="0.2">
      <c r="B21" s="64" t="s">
        <v>177</v>
      </c>
      <c r="C21" s="65">
        <v>7.2285236280658804E-2</v>
      </c>
      <c r="D21" s="65">
        <v>7.4210393027487789E-2</v>
      </c>
      <c r="E21" s="65">
        <v>6.0620624030809554E-2</v>
      </c>
      <c r="F21" s="65">
        <v>6.9095514128071758E-2</v>
      </c>
      <c r="G21" s="65">
        <v>7.4945432849120544E-2</v>
      </c>
      <c r="H21" s="65">
        <v>7.6839953095578895E-2</v>
      </c>
      <c r="I21" s="65">
        <v>7.5495213129012292E-2</v>
      </c>
      <c r="J21" s="65">
        <v>7.9670948784032705E-2</v>
      </c>
      <c r="K21" s="65">
        <v>9.624662210858656E-2</v>
      </c>
      <c r="L21" s="65">
        <v>9.517222698582109E-2</v>
      </c>
      <c r="M21" s="65">
        <v>9.216913740083682E-2</v>
      </c>
      <c r="N21" s="65">
        <f t="shared" ref="N21:S21" si="0">N20/N19</f>
        <v>9.4592995623642248E-2</v>
      </c>
      <c r="O21" s="65">
        <f t="shared" si="0"/>
        <v>6.8236768499418857E-2</v>
      </c>
      <c r="P21" s="65">
        <f t="shared" si="0"/>
        <v>8.0782967005126161E-2</v>
      </c>
      <c r="Q21" s="65">
        <f t="shared" si="0"/>
        <v>8.0153543998492657E-2</v>
      </c>
      <c r="R21" s="65">
        <f t="shared" si="0"/>
        <v>8.1575974912755825E-2</v>
      </c>
      <c r="S21" s="65">
        <f t="shared" si="0"/>
        <v>8.245763902570212E-2</v>
      </c>
      <c r="T21" s="65">
        <f>T20/T19</f>
        <v>9.2291239231125283E-2</v>
      </c>
      <c r="U21" s="65">
        <v>9.480468979790696E-2</v>
      </c>
      <c r="V21" s="65">
        <v>8.9466726237567976E-2</v>
      </c>
    </row>
    <row r="22" spans="2:22" x14ac:dyDescent="0.2">
      <c r="B22" s="66" t="s">
        <v>175</v>
      </c>
      <c r="C22" s="67">
        <v>589205294.21000004</v>
      </c>
      <c r="D22" s="67">
        <v>603592284.48000002</v>
      </c>
      <c r="E22" s="67">
        <v>616761742.5</v>
      </c>
      <c r="F22" s="67">
        <v>630592852.31999993</v>
      </c>
      <c r="G22" s="67">
        <v>614111541.49000001</v>
      </c>
      <c r="H22" s="67">
        <v>624415801.1500001</v>
      </c>
      <c r="I22" s="67">
        <v>705832344.95000005</v>
      </c>
      <c r="J22" s="67">
        <v>740920490.22000003</v>
      </c>
      <c r="K22" s="67">
        <v>755682511</v>
      </c>
      <c r="L22" s="67">
        <v>781645784</v>
      </c>
      <c r="M22" s="67">
        <v>831649337</v>
      </c>
      <c r="N22" s="67">
        <v>866192739.20000005</v>
      </c>
      <c r="O22" s="67">
        <v>859812870</v>
      </c>
      <c r="P22" s="67">
        <v>839191900</v>
      </c>
      <c r="Q22" s="67">
        <v>685036000</v>
      </c>
      <c r="R22" s="67">
        <v>692194000</v>
      </c>
      <c r="S22" s="67">
        <v>700123000</v>
      </c>
      <c r="T22" s="67">
        <v>671038000</v>
      </c>
      <c r="U22" s="68">
        <v>677662000</v>
      </c>
      <c r="V22" s="68">
        <v>745081000</v>
      </c>
    </row>
    <row r="23" spans="2:22" x14ac:dyDescent="0.2">
      <c r="B23" s="63" t="s">
        <v>176</v>
      </c>
      <c r="C23" s="68">
        <v>21198459.73</v>
      </c>
      <c r="D23" s="68">
        <v>52120556.82</v>
      </c>
      <c r="E23" s="68">
        <v>62207401.359999999</v>
      </c>
      <c r="F23" s="68">
        <v>68869917.200000003</v>
      </c>
      <c r="G23" s="68">
        <v>72189547.189999998</v>
      </c>
      <c r="H23" s="68">
        <v>91029201.189999998</v>
      </c>
      <c r="I23" s="68">
        <v>100073613.09</v>
      </c>
      <c r="J23" s="68">
        <v>103158330.81</v>
      </c>
      <c r="K23" s="68">
        <v>92681590</v>
      </c>
      <c r="L23" s="68">
        <v>95352494</v>
      </c>
      <c r="M23" s="68">
        <v>134806617</v>
      </c>
      <c r="N23" s="68">
        <v>148094510</v>
      </c>
      <c r="O23" s="68">
        <v>169346600</v>
      </c>
      <c r="P23" s="68">
        <v>156572220</v>
      </c>
      <c r="Q23" s="68">
        <v>75634700</v>
      </c>
      <c r="R23" s="68">
        <v>121165600</v>
      </c>
      <c r="S23" s="68">
        <v>74391200</v>
      </c>
      <c r="T23" s="68">
        <v>78028500</v>
      </c>
      <c r="U23" s="68">
        <v>63135900</v>
      </c>
      <c r="V23" s="68">
        <v>68818000</v>
      </c>
    </row>
    <row r="24" spans="2:22" x14ac:dyDescent="0.2">
      <c r="B24" s="64" t="s">
        <v>32</v>
      </c>
      <c r="C24" s="65">
        <v>3.5978053724759318E-2</v>
      </c>
      <c r="D24" s="65">
        <v>8.635060149071043E-2</v>
      </c>
      <c r="E24" s="65">
        <v>0.10086131657233911</v>
      </c>
      <c r="F24" s="65">
        <v>0.10921455412414245</v>
      </c>
      <c r="G24" s="65">
        <v>0.11755119764538004</v>
      </c>
      <c r="H24" s="65">
        <v>0.14578298791021871</v>
      </c>
      <c r="I24" s="65">
        <v>0.1417809963031505</v>
      </c>
      <c r="J24" s="65">
        <v>0.1392299608010158</v>
      </c>
      <c r="K24" s="65">
        <v>0.1226462021429526</v>
      </c>
      <c r="L24" s="65">
        <v>0.12198939206457743</v>
      </c>
      <c r="M24" s="65">
        <v>0.16209550227778274</v>
      </c>
      <c r="N24" s="65">
        <v>0.17097177486938694</v>
      </c>
      <c r="O24" s="65">
        <f t="shared" ref="O24:T24" si="1">O23/O22</f>
        <v>0.19695750774235329</v>
      </c>
      <c r="P24" s="65">
        <f t="shared" si="1"/>
        <v>0.18657498958223978</v>
      </c>
      <c r="Q24" s="65">
        <f t="shared" si="1"/>
        <v>0.1104098178781845</v>
      </c>
      <c r="R24" s="65">
        <f t="shared" si="1"/>
        <v>0.17504572417559239</v>
      </c>
      <c r="S24" s="65">
        <f t="shared" si="1"/>
        <v>0.10625447242841615</v>
      </c>
      <c r="T24" s="65">
        <f t="shared" si="1"/>
        <v>0.11628030007242511</v>
      </c>
      <c r="U24" s="65">
        <v>9.3167242666698152E-2</v>
      </c>
      <c r="V24" s="65">
        <v>9.2363112198539488E-2</v>
      </c>
    </row>
    <row r="25" spans="2:22" x14ac:dyDescent="0.2">
      <c r="B25" s="66" t="s">
        <v>175</v>
      </c>
      <c r="C25" s="67">
        <v>277968477.88999999</v>
      </c>
      <c r="D25" s="67">
        <v>327465355.22000003</v>
      </c>
      <c r="E25" s="67">
        <v>323838975.52999997</v>
      </c>
      <c r="F25" s="67">
        <v>327449564.06999999</v>
      </c>
      <c r="G25" s="67">
        <v>327609803.8807655</v>
      </c>
      <c r="H25" s="67">
        <v>328251871.60000002</v>
      </c>
      <c r="I25" s="67">
        <v>264360299.88</v>
      </c>
      <c r="J25" s="67">
        <v>345423288.84999996</v>
      </c>
      <c r="K25" s="67">
        <v>272629436</v>
      </c>
      <c r="L25" s="67">
        <v>360863869.30000001</v>
      </c>
      <c r="M25" s="67">
        <v>419504313</v>
      </c>
      <c r="N25" s="69">
        <v>502783882</v>
      </c>
      <c r="O25" s="67">
        <v>698463708</v>
      </c>
      <c r="P25" s="67">
        <v>708921315</v>
      </c>
      <c r="Q25" s="67">
        <v>678771069</v>
      </c>
      <c r="R25" s="67">
        <v>711059285</v>
      </c>
      <c r="S25" s="67">
        <v>670931189</v>
      </c>
      <c r="T25" s="67">
        <v>620033275</v>
      </c>
      <c r="U25" s="67">
        <v>603017807</v>
      </c>
      <c r="V25" s="67">
        <v>624291707</v>
      </c>
    </row>
    <row r="26" spans="2:22" x14ac:dyDescent="0.2">
      <c r="B26" s="63" t="s">
        <v>176</v>
      </c>
      <c r="C26" s="68">
        <v>13835356.286</v>
      </c>
      <c r="D26" s="68">
        <v>18121992.2995</v>
      </c>
      <c r="E26" s="68">
        <v>22424844.950000003</v>
      </c>
      <c r="F26" s="68">
        <v>17397590.989</v>
      </c>
      <c r="G26" s="68">
        <v>15911057.951000001</v>
      </c>
      <c r="H26" s="68">
        <v>16345678.131000001</v>
      </c>
      <c r="I26" s="68">
        <v>11270866.890000001</v>
      </c>
      <c r="J26" s="68">
        <v>20482684.727499999</v>
      </c>
      <c r="K26" s="68">
        <v>19249113</v>
      </c>
      <c r="L26" s="68">
        <v>21231068.399999999</v>
      </c>
      <c r="M26" s="68">
        <v>20372730.66</v>
      </c>
      <c r="N26" s="70">
        <v>47703372.689999998</v>
      </c>
      <c r="O26" s="68">
        <v>99915938.799999997</v>
      </c>
      <c r="P26" s="68">
        <v>97012383</v>
      </c>
      <c r="Q26" s="68">
        <v>80633478.25999999</v>
      </c>
      <c r="R26" s="68">
        <v>75004350.700000003</v>
      </c>
      <c r="S26" s="68">
        <v>86787974.900000006</v>
      </c>
      <c r="T26" s="68">
        <v>76378861.299999997</v>
      </c>
      <c r="U26" s="68">
        <v>75038464</v>
      </c>
      <c r="V26" s="68">
        <v>79670602.700000003</v>
      </c>
    </row>
    <row r="27" spans="2:22" x14ac:dyDescent="0.2">
      <c r="B27" s="64" t="s">
        <v>178</v>
      </c>
      <c r="C27" s="65">
        <v>4.9773112372385776E-2</v>
      </c>
      <c r="D27" s="65">
        <v>5.5340181825723693E-2</v>
      </c>
      <c r="E27" s="65">
        <v>6.9246899368116968E-2</v>
      </c>
      <c r="F27" s="65">
        <v>5.3130597496476917E-2</v>
      </c>
      <c r="G27" s="65">
        <v>4.8567099526700595E-2</v>
      </c>
      <c r="H27" s="65">
        <v>4.9796146024472507E-2</v>
      </c>
      <c r="I27" s="65">
        <v>4.263449124212728E-2</v>
      </c>
      <c r="J27" s="65">
        <v>5.9297347308839399E-2</v>
      </c>
      <c r="K27" s="65">
        <f>K26/K25</f>
        <v>7.0605409608080621E-2</v>
      </c>
      <c r="L27" s="65">
        <f t="shared" ref="L27:M27" si="2">L26/L25</f>
        <v>5.8834009736646133E-2</v>
      </c>
      <c r="M27" s="65">
        <f t="shared" si="2"/>
        <v>4.8563816935059734E-2</v>
      </c>
      <c r="N27" s="65">
        <v>9.4878484370348209E-2</v>
      </c>
      <c r="O27" s="65">
        <f>O26/O25</f>
        <v>0.14305100988869129</v>
      </c>
      <c r="P27" s="65">
        <f t="shared" ref="P27:Q27" si="3">P26/P25</f>
        <v>0.13684506439194877</v>
      </c>
      <c r="Q27" s="65">
        <f t="shared" si="3"/>
        <v>0.11879333392743642</v>
      </c>
      <c r="R27" s="65">
        <f>IFERROR(R26/R25,0)</f>
        <v>0.10548255578998593</v>
      </c>
      <c r="S27" s="65">
        <f>IFERROR(S26/S25,0)</f>
        <v>0.1293545095576113</v>
      </c>
      <c r="T27" s="65">
        <f>IFERROR(T26/T25,0)</f>
        <v>0.12318510050932346</v>
      </c>
      <c r="U27" s="65">
        <v>0.1244382224354446</v>
      </c>
      <c r="V27" s="65">
        <v>0.12761758935234424</v>
      </c>
    </row>
    <row r="28" spans="2:22" x14ac:dyDescent="0.2">
      <c r="B28" s="66" t="s">
        <v>175</v>
      </c>
      <c r="C28" s="67">
        <v>2619385102.02</v>
      </c>
      <c r="D28" s="67">
        <v>2816397292.0599999</v>
      </c>
      <c r="E28" s="67">
        <v>2832442634.4254098</v>
      </c>
      <c r="F28" s="67">
        <v>2828808663.7698689</v>
      </c>
      <c r="G28" s="67">
        <v>2977501005.6331997</v>
      </c>
      <c r="H28" s="67">
        <v>3196189147.362</v>
      </c>
      <c r="I28" s="67">
        <v>3443726470.4299998</v>
      </c>
      <c r="J28" s="67">
        <v>3728052212.5952997</v>
      </c>
      <c r="K28" s="67">
        <v>4018981770.9000001</v>
      </c>
      <c r="L28" s="67">
        <v>4298577055.4400005</v>
      </c>
      <c r="M28" s="67">
        <v>4699969958.3000002</v>
      </c>
      <c r="N28" s="69">
        <v>4949204620.1999998</v>
      </c>
      <c r="O28" s="67">
        <v>5088192684.6000004</v>
      </c>
      <c r="P28" s="67">
        <v>5061560530</v>
      </c>
      <c r="Q28" s="67">
        <v>5576821803.6999998</v>
      </c>
      <c r="R28" s="67">
        <v>5668085017.1000004</v>
      </c>
      <c r="S28" s="67">
        <v>5495011600.8000002</v>
      </c>
      <c r="T28" s="67">
        <v>5348395739.0999994</v>
      </c>
      <c r="U28" s="68">
        <v>4712279876.1999998</v>
      </c>
      <c r="V28" s="68">
        <v>4703785988.1999998</v>
      </c>
    </row>
    <row r="29" spans="2:22" x14ac:dyDescent="0.2">
      <c r="B29" s="63" t="s">
        <v>176</v>
      </c>
      <c r="C29" s="68">
        <v>162302178.23219499</v>
      </c>
      <c r="D29" s="68">
        <v>205846589.46214998</v>
      </c>
      <c r="E29" s="68">
        <v>226191267.34003133</v>
      </c>
      <c r="F29" s="68">
        <v>234077528.02606305</v>
      </c>
      <c r="G29" s="68">
        <v>249080050.389745</v>
      </c>
      <c r="H29" s="68">
        <v>240084992.25748119</v>
      </c>
      <c r="I29" s="68">
        <v>248866986.06338203</v>
      </c>
      <c r="J29" s="68">
        <v>280226509.71131754</v>
      </c>
      <c r="K29" s="68">
        <v>299698990.19999999</v>
      </c>
      <c r="L29" s="68">
        <v>314217092</v>
      </c>
      <c r="M29" s="68">
        <v>342488535.80000001</v>
      </c>
      <c r="N29" s="70">
        <v>418801292.98000002</v>
      </c>
      <c r="O29" s="68">
        <v>499328635.58999997</v>
      </c>
      <c r="P29" s="68">
        <v>639698722</v>
      </c>
      <c r="Q29" s="68">
        <v>842869535.00999999</v>
      </c>
      <c r="R29" s="68">
        <v>617202049.00999999</v>
      </c>
      <c r="S29" s="68">
        <v>645370224.6500001</v>
      </c>
      <c r="T29" s="68">
        <v>708250003.42999995</v>
      </c>
      <c r="U29" s="68">
        <v>574532535</v>
      </c>
      <c r="V29" s="68">
        <v>571892877.29999995</v>
      </c>
    </row>
    <row r="30" spans="2:22" x14ac:dyDescent="0.2">
      <c r="B30" s="64" t="s">
        <v>179</v>
      </c>
      <c r="C30" s="65">
        <v>6.1961938359896711E-2</v>
      </c>
      <c r="D30" s="65">
        <v>7.3088619294754201E-2</v>
      </c>
      <c r="E30" s="65">
        <v>7.9857316293332994E-2</v>
      </c>
      <c r="F30" s="65">
        <v>8.2747741487087689E-2</v>
      </c>
      <c r="G30" s="65">
        <v>8.3654060878066858E-2</v>
      </c>
      <c r="H30" s="65">
        <v>7.5116015100557251E-2</v>
      </c>
      <c r="I30" s="65">
        <v>7.2266769210711249E-2</v>
      </c>
      <c r="J30" s="65">
        <v>7.5167002426781093E-2</v>
      </c>
      <c r="K30" s="65">
        <f>K29/K28</f>
        <v>7.457087573026891E-2</v>
      </c>
      <c r="L30" s="65">
        <f t="shared" ref="L30:M30" si="4">L29/L28</f>
        <v>7.3097931698664617E-2</v>
      </c>
      <c r="M30" s="65">
        <f t="shared" si="4"/>
        <v>7.2870367010575449E-2</v>
      </c>
      <c r="N30" s="65">
        <v>8.4619918778600839E-2</v>
      </c>
      <c r="O30" s="65">
        <f>O29/O28</f>
        <v>9.8134773296081224E-2</v>
      </c>
      <c r="P30" s="65">
        <f t="shared" ref="P30:Q30" si="5">P29/P28</f>
        <v>0.1263836949510905</v>
      </c>
      <c r="Q30" s="65">
        <f t="shared" si="5"/>
        <v>0.15113797153260117</v>
      </c>
      <c r="R30" s="65">
        <f>IFERROR(R29/R28,0)</f>
        <v>0.10889075360513614</v>
      </c>
      <c r="S30" s="65">
        <f>IFERROR(S29/S28,0)</f>
        <v>0.11744656272537128</v>
      </c>
      <c r="T30" s="65">
        <f>IFERROR(T29/T28,0)</f>
        <v>0.13242288678308994</v>
      </c>
      <c r="U30" s="65">
        <v>0.12192241337399196</v>
      </c>
      <c r="V30" s="65">
        <v>0.1215813982044805</v>
      </c>
    </row>
    <row r="31" spans="2:22" x14ac:dyDescent="0.2">
      <c r="B31" s="66" t="s">
        <v>175</v>
      </c>
      <c r="C31" s="62">
        <v>1359007520.4300001</v>
      </c>
      <c r="D31" s="62">
        <v>1297590781.98</v>
      </c>
      <c r="E31" s="62">
        <v>1349809306.7700002</v>
      </c>
      <c r="F31" s="62">
        <v>1272953552.1900001</v>
      </c>
      <c r="G31" s="62">
        <v>1331562450.04</v>
      </c>
      <c r="H31" s="62">
        <v>1211603219.486268</v>
      </c>
      <c r="I31" s="62">
        <v>1233717244.9800003</v>
      </c>
      <c r="J31" s="62">
        <v>1288723322.1699998</v>
      </c>
      <c r="K31" s="62">
        <v>1262076452</v>
      </c>
      <c r="L31" s="62">
        <v>1455170423</v>
      </c>
      <c r="M31" s="62">
        <v>1235255272</v>
      </c>
      <c r="N31" s="71">
        <v>1236125694</v>
      </c>
      <c r="O31" s="62">
        <v>437599218</v>
      </c>
      <c r="P31" s="62">
        <v>1280442657</v>
      </c>
      <c r="Q31" s="62">
        <v>1237655156</v>
      </c>
      <c r="R31" s="62">
        <v>1458918083</v>
      </c>
      <c r="S31" s="62">
        <v>1558510513</v>
      </c>
      <c r="T31" s="62">
        <v>1548519777</v>
      </c>
      <c r="U31" s="68">
        <v>1590201053</v>
      </c>
      <c r="V31" s="68">
        <v>2090646243</v>
      </c>
    </row>
    <row r="32" spans="2:22" x14ac:dyDescent="0.2">
      <c r="B32" s="63" t="s">
        <v>176</v>
      </c>
      <c r="C32" s="62">
        <v>122421450.48999999</v>
      </c>
      <c r="D32" s="62">
        <v>105054533.97</v>
      </c>
      <c r="E32" s="62">
        <v>167670759.72999999</v>
      </c>
      <c r="F32" s="62">
        <v>168985851.08000001</v>
      </c>
      <c r="G32" s="62">
        <v>287132606.87003696</v>
      </c>
      <c r="H32" s="62">
        <v>341777145.44999999</v>
      </c>
      <c r="I32" s="62">
        <v>340330390.75</v>
      </c>
      <c r="J32" s="62">
        <v>328925091.11000001</v>
      </c>
      <c r="K32" s="62">
        <v>413329275</v>
      </c>
      <c r="L32" s="62">
        <v>485099225</v>
      </c>
      <c r="M32" s="62">
        <v>406226334</v>
      </c>
      <c r="N32" s="62">
        <v>405447613</v>
      </c>
      <c r="O32" s="62">
        <v>174736547</v>
      </c>
      <c r="P32" s="62">
        <v>563342249</v>
      </c>
      <c r="Q32" s="62">
        <v>651077773</v>
      </c>
      <c r="R32" s="62">
        <v>698267531</v>
      </c>
      <c r="S32" s="62">
        <v>659487716</v>
      </c>
      <c r="T32" s="62">
        <v>698206507</v>
      </c>
      <c r="U32" s="68">
        <v>751814953</v>
      </c>
      <c r="V32" s="68">
        <v>725813473</v>
      </c>
    </row>
    <row r="33" spans="1:22" ht="13.2" thickBot="1" x14ac:dyDescent="0.25">
      <c r="B33" s="72" t="s">
        <v>180</v>
      </c>
      <c r="C33" s="73">
        <v>9.0081510697795797E-2</v>
      </c>
      <c r="D33" s="73">
        <v>8.0961220924902669E-2</v>
      </c>
      <c r="E33" s="73">
        <v>0.1242181090981099</v>
      </c>
      <c r="F33" s="73">
        <v>0.13275099534407625</v>
      </c>
      <c r="G33" s="73">
        <v>0.21563585460179621</v>
      </c>
      <c r="H33" s="73">
        <v>0.28208669303050954</v>
      </c>
      <c r="I33" s="73">
        <v>0.27585769116449133</v>
      </c>
      <c r="J33" s="73">
        <v>0.25523328820971736</v>
      </c>
      <c r="K33" s="73">
        <v>0.32749939541697431</v>
      </c>
      <c r="L33" s="73">
        <v>0.33336248272550273</v>
      </c>
      <c r="M33" s="73">
        <v>0.32886023092399319</v>
      </c>
      <c r="N33" s="73">
        <f>N32/N31</f>
        <v>0.32799869379626373</v>
      </c>
      <c r="O33" s="65">
        <f>O32/O31</f>
        <v>0.39930726521545107</v>
      </c>
      <c r="P33" s="65">
        <f>P32/P31</f>
        <v>0.43995898287228025</v>
      </c>
      <c r="Q33" s="65">
        <f>Q32/Q31</f>
        <v>0.52605749658429091</v>
      </c>
      <c r="R33" s="65">
        <f>IFERROR(R32/R31,0)</f>
        <v>0.47862010837794244</v>
      </c>
      <c r="S33" s="65">
        <f>IFERROR(S32/S31,0)</f>
        <v>0.42315256169208787</v>
      </c>
      <c r="T33" s="65">
        <f>IFERROR(T32/T31,0)</f>
        <v>0.45088639962523386</v>
      </c>
      <c r="U33" s="65">
        <v>0.47277981081804754</v>
      </c>
      <c r="V33" s="65">
        <v>0.34717182566405136</v>
      </c>
    </row>
    <row r="34" spans="1:22" ht="25.8" thickBot="1" x14ac:dyDescent="0.25">
      <c r="B34" s="27" t="s">
        <v>181</v>
      </c>
      <c r="C34" s="28">
        <v>31451319349.627071</v>
      </c>
      <c r="D34" s="28">
        <v>30407150996.957481</v>
      </c>
      <c r="E34" s="28">
        <v>29632668306.322304</v>
      </c>
      <c r="F34" s="28">
        <v>28378590762.247875</v>
      </c>
      <c r="G34" s="28">
        <v>27873140722.650795</v>
      </c>
      <c r="H34" s="28">
        <v>27808566324.005428</v>
      </c>
      <c r="I34" s="28">
        <v>29223680291.106594</v>
      </c>
      <c r="J34" s="28">
        <v>30369574247.831333</v>
      </c>
      <c r="K34" s="28">
        <v>30172456485.270004</v>
      </c>
      <c r="L34" s="28">
        <v>31711729710.120003</v>
      </c>
      <c r="M34" s="28">
        <v>36187210864.519394</v>
      </c>
      <c r="N34" s="28">
        <f t="shared" ref="N34:P35" si="6">N19+N22+N25+N28+N31</f>
        <v>36544519457.779999</v>
      </c>
      <c r="O34" s="28">
        <f t="shared" si="6"/>
        <v>38130093317.020004</v>
      </c>
      <c r="P34" s="28">
        <f t="shared" si="6"/>
        <v>40371606316</v>
      </c>
      <c r="Q34" s="28">
        <f t="shared" ref="Q34:S35" si="7">Q19+Q22+Q25+Q28+Q31</f>
        <v>41213173260.419998</v>
      </c>
      <c r="R34" s="28">
        <f t="shared" si="7"/>
        <v>44002532706.709999</v>
      </c>
      <c r="S34" s="28">
        <f t="shared" si="7"/>
        <v>48598007265.060005</v>
      </c>
      <c r="T34" s="28">
        <f t="shared" ref="T34" si="8">T19+T22+T25+T28+T31</f>
        <v>46895426368.259995</v>
      </c>
      <c r="U34" s="28">
        <v>47985942282.609993</v>
      </c>
      <c r="V34" s="28">
        <v>51353841130.419998</v>
      </c>
    </row>
    <row r="35" spans="1:22" ht="13.2" thickBot="1" x14ac:dyDescent="0.25">
      <c r="B35" s="74" t="s">
        <v>176</v>
      </c>
      <c r="C35" s="75">
        <v>2242960583.5207772</v>
      </c>
      <c r="D35" s="75">
        <v>2263275473.6237435</v>
      </c>
      <c r="E35" s="75">
        <v>1964294592.7871454</v>
      </c>
      <c r="F35" s="75">
        <v>2100554403.7829146</v>
      </c>
      <c r="G35" s="75">
        <v>2319755519.0124712</v>
      </c>
      <c r="H35" s="75">
        <v>2414148451.006897</v>
      </c>
      <c r="I35" s="75">
        <v>2480420318.0931125</v>
      </c>
      <c r="J35" s="75">
        <v>2666124104.5752535</v>
      </c>
      <c r="K35" s="75">
        <f>K20+K23+K26+K29+K32</f>
        <v>3121700419.1399999</v>
      </c>
      <c r="L35" s="75">
        <f t="shared" ref="L35:M35" si="9">L20+L23+L26+L29+L32</f>
        <v>3277643668.3900003</v>
      </c>
      <c r="M35" s="75">
        <f t="shared" si="9"/>
        <v>3576875885.3521004</v>
      </c>
      <c r="N35" s="75">
        <f t="shared" si="6"/>
        <v>3762317834.9279504</v>
      </c>
      <c r="O35" s="75">
        <f t="shared" si="6"/>
        <v>3061808130.9800005</v>
      </c>
      <c r="P35" s="75">
        <f t="shared" si="6"/>
        <v>4080576702</v>
      </c>
      <c r="Q35" s="75">
        <f t="shared" si="7"/>
        <v>4298078933.79</v>
      </c>
      <c r="R35" s="75">
        <f t="shared" si="7"/>
        <v>4405325054.0199995</v>
      </c>
      <c r="S35" s="75">
        <f t="shared" si="7"/>
        <v>4778643384.2600002</v>
      </c>
      <c r="T35" s="75">
        <f t="shared" ref="T35" si="10">T20+T23+T26+T29+T32</f>
        <v>5133221437.7700005</v>
      </c>
      <c r="U35" s="75">
        <v>5294895023.4799995</v>
      </c>
      <c r="V35" s="75">
        <v>5310266097.1999998</v>
      </c>
    </row>
    <row r="36" spans="1:22" ht="13.2" thickBot="1" x14ac:dyDescent="0.25">
      <c r="B36" s="27" t="s">
        <v>182</v>
      </c>
      <c r="C36" s="76">
        <v>29208358766.106293</v>
      </c>
      <c r="D36" s="76">
        <v>28143875523.333736</v>
      </c>
      <c r="E36" s="76">
        <v>27668373713.53516</v>
      </c>
      <c r="F36" s="76">
        <v>26278036358.464962</v>
      </c>
      <c r="G36" s="76">
        <v>25553385203.638325</v>
      </c>
      <c r="H36" s="76">
        <v>25394417872.998531</v>
      </c>
      <c r="I36" s="76">
        <v>26743259973.013481</v>
      </c>
      <c r="J36" s="76">
        <v>27703450143.256081</v>
      </c>
      <c r="K36" s="76">
        <f>K34-K35</f>
        <v>27050756066.130005</v>
      </c>
      <c r="L36" s="76">
        <f t="shared" ref="L36:M36" si="11">L34-L35</f>
        <v>28434086041.730003</v>
      </c>
      <c r="M36" s="76">
        <f t="shared" si="11"/>
        <v>32610334979.167294</v>
      </c>
      <c r="N36" s="76">
        <f t="shared" ref="N36:S36" si="12">N34-N35</f>
        <v>32782201622.852047</v>
      </c>
      <c r="O36" s="76">
        <f t="shared" si="12"/>
        <v>35068285186.040001</v>
      </c>
      <c r="P36" s="76">
        <f t="shared" si="12"/>
        <v>36291029614</v>
      </c>
      <c r="Q36" s="76">
        <f t="shared" si="12"/>
        <v>36915094326.629997</v>
      </c>
      <c r="R36" s="76">
        <f t="shared" si="12"/>
        <v>39597207652.690002</v>
      </c>
      <c r="S36" s="76">
        <f t="shared" si="12"/>
        <v>43819363880.800003</v>
      </c>
      <c r="T36" s="76">
        <f t="shared" ref="T36" si="13">T34-T35</f>
        <v>41762204930.48999</v>
      </c>
      <c r="U36" s="76">
        <v>42691047259.12999</v>
      </c>
      <c r="V36" s="76">
        <v>46043575033.220001</v>
      </c>
    </row>
    <row r="37" spans="1:22" ht="25.8" thickBot="1" x14ac:dyDescent="0.25">
      <c r="B37" s="27" t="s">
        <v>183</v>
      </c>
      <c r="C37" s="77">
        <v>7.1315309815369418E-2</v>
      </c>
      <c r="D37" s="77">
        <v>7.443234237400953E-2</v>
      </c>
      <c r="E37" s="77">
        <v>6.6288144303496666E-2</v>
      </c>
      <c r="F37" s="77">
        <v>7.4018982175016554E-2</v>
      </c>
      <c r="G37" s="77">
        <v>8.3225480117041423E-2</v>
      </c>
      <c r="H37" s="77">
        <v>8.6813121643128752E-2</v>
      </c>
      <c r="I37" s="77">
        <v>8.4877310096384648E-2</v>
      </c>
      <c r="J37" s="77">
        <v>8.7789314490164097E-2</v>
      </c>
      <c r="K37" s="77">
        <f>K35/K34</f>
        <v>0.1034619246418996</v>
      </c>
      <c r="L37" s="77">
        <f t="shared" ref="L37:M37" si="14">L35/L34</f>
        <v>0.10335745474470359</v>
      </c>
      <c r="M37" s="77">
        <f t="shared" si="14"/>
        <v>9.8843646688977979E-2</v>
      </c>
      <c r="N37" s="77">
        <f t="shared" ref="N37:S37" si="15">N35/N34</f>
        <v>0.10295162970399893</v>
      </c>
      <c r="O37" s="77">
        <f t="shared" si="15"/>
        <v>8.0298993908134789E-2</v>
      </c>
      <c r="P37" s="77">
        <f t="shared" si="15"/>
        <v>0.10107541102180008</v>
      </c>
      <c r="Q37" s="77">
        <f t="shared" si="15"/>
        <v>0.10428895893628645</v>
      </c>
      <c r="R37" s="77">
        <f t="shared" si="15"/>
        <v>0.10011526116877872</v>
      </c>
      <c r="S37" s="77">
        <f t="shared" si="15"/>
        <v>9.8330027365044884E-2</v>
      </c>
      <c r="T37" s="77">
        <f t="shared" ref="T37" si="16">T35/T34</f>
        <v>0.10946102499335189</v>
      </c>
      <c r="U37" s="77">
        <v>0.11034262893695136</v>
      </c>
      <c r="V37" s="77">
        <v>0.10340543142067725</v>
      </c>
    </row>
    <row r="39" spans="1:22" s="16" customFormat="1" x14ac:dyDescent="0.2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78"/>
      <c r="S39" s="78"/>
      <c r="T39" s="78"/>
    </row>
    <row r="40" spans="1:22" x14ac:dyDescent="0.2">
      <c r="R40" s="79"/>
      <c r="S40" s="79"/>
      <c r="T40" s="79"/>
    </row>
    <row r="41" spans="1:22" ht="13.2" thickBot="1" x14ac:dyDescent="0.25">
      <c r="B41" s="30" t="s">
        <v>82</v>
      </c>
    </row>
    <row r="42" spans="1:22" ht="13.2" thickBot="1" x14ac:dyDescent="0.25">
      <c r="B42" s="4"/>
      <c r="C42" s="23" t="s">
        <v>23</v>
      </c>
      <c r="D42" s="23" t="s">
        <v>24</v>
      </c>
      <c r="E42" s="23" t="s">
        <v>25</v>
      </c>
      <c r="F42" s="23" t="s">
        <v>26</v>
      </c>
      <c r="G42" s="23" t="s">
        <v>27</v>
      </c>
      <c r="H42" s="23" t="s">
        <v>28</v>
      </c>
      <c r="I42" s="23" t="s">
        <v>29</v>
      </c>
      <c r="J42" s="23" t="s">
        <v>30</v>
      </c>
      <c r="K42" s="23" t="s">
        <v>211</v>
      </c>
      <c r="L42" s="23" t="s">
        <v>212</v>
      </c>
      <c r="M42" s="23" t="s">
        <v>213</v>
      </c>
      <c r="N42" s="23" t="s">
        <v>217</v>
      </c>
      <c r="O42" s="23" t="s">
        <v>219</v>
      </c>
      <c r="P42" s="23" t="s">
        <v>220</v>
      </c>
      <c r="Q42" s="23" t="s">
        <v>221</v>
      </c>
      <c r="R42" s="23" t="s">
        <v>222</v>
      </c>
      <c r="S42" s="37" t="s">
        <v>223</v>
      </c>
      <c r="T42" s="37" t="s">
        <v>224</v>
      </c>
      <c r="U42" s="24" t="s">
        <v>228</v>
      </c>
      <c r="V42" s="24" t="s">
        <v>229</v>
      </c>
    </row>
    <row r="43" spans="1:22" x14ac:dyDescent="0.2">
      <c r="B43" s="25" t="s">
        <v>74</v>
      </c>
      <c r="C43" s="56">
        <v>0.11215522807529577</v>
      </c>
      <c r="D43" s="56">
        <v>8.4511652807014975E-2</v>
      </c>
      <c r="E43" s="56">
        <v>8.9189071092084751E-2</v>
      </c>
      <c r="F43" s="56">
        <v>0.10935702306321139</v>
      </c>
      <c r="G43" s="56">
        <v>0.1402182954520263</v>
      </c>
      <c r="H43" s="56">
        <v>0.13135587980042834</v>
      </c>
      <c r="I43" s="56">
        <v>0.13681782371280299</v>
      </c>
      <c r="J43" s="56">
        <v>0.1478449642409648</v>
      </c>
      <c r="K43" s="56">
        <v>0.17312808952454056</v>
      </c>
      <c r="L43" s="56">
        <v>0.16487228074557908</v>
      </c>
      <c r="M43" s="56">
        <v>0.16650692166989628</v>
      </c>
      <c r="N43" s="56">
        <v>0.12211964320263975</v>
      </c>
      <c r="O43" s="56">
        <v>0.10227718766501004</v>
      </c>
      <c r="P43" s="56">
        <v>0.10213480676289011</v>
      </c>
      <c r="Q43" s="56">
        <v>9.7732349350940162E-2</v>
      </c>
      <c r="R43" s="56">
        <v>9.4433300958375557E-2</v>
      </c>
      <c r="S43" s="56">
        <v>9.896212744845885E-2</v>
      </c>
      <c r="T43" s="56">
        <v>8.7998351597904478E-2</v>
      </c>
      <c r="U43" s="56">
        <v>8.4213205374323752E-2</v>
      </c>
      <c r="V43" s="56">
        <v>8.3698215000394413E-2</v>
      </c>
    </row>
    <row r="44" spans="1:22" x14ac:dyDescent="0.2">
      <c r="B44" s="25" t="s">
        <v>75</v>
      </c>
      <c r="C44" s="56">
        <v>5.1379451965223394E-2</v>
      </c>
      <c r="D44" s="56">
        <v>5.0109594246812633E-2</v>
      </c>
      <c r="E44" s="56">
        <v>5.0673374588076685E-2</v>
      </c>
      <c r="F44" s="56">
        <v>5.6821232813400402E-2</v>
      </c>
      <c r="G44" s="56">
        <v>5.236408451329768E-2</v>
      </c>
      <c r="H44" s="56">
        <v>5.4444302382538182E-2</v>
      </c>
      <c r="I44" s="56">
        <v>6.2992848816609409E-2</v>
      </c>
      <c r="J44" s="56">
        <v>5.2207686686172664E-2</v>
      </c>
      <c r="K44" s="56">
        <v>9.1649359892177124E-2</v>
      </c>
      <c r="L44" s="56">
        <v>8.787159721295347E-2</v>
      </c>
      <c r="M44" s="56">
        <v>0.10032703870609889</v>
      </c>
      <c r="N44" s="56">
        <v>0.12110824073467699</v>
      </c>
      <c r="O44" s="56">
        <v>6.0518488522619422E-2</v>
      </c>
      <c r="P44" s="56">
        <v>0.11881783861656252</v>
      </c>
      <c r="Q44" s="56">
        <v>0.12367212811914216</v>
      </c>
      <c r="R44" s="56">
        <v>0.1223532672167563</v>
      </c>
      <c r="S44" s="56">
        <v>0.10393130316494495</v>
      </c>
      <c r="T44" s="56">
        <v>0.1231257885089249</v>
      </c>
      <c r="U44" s="56">
        <v>0.12132626751726634</v>
      </c>
      <c r="V44" s="56">
        <v>9.3611389223457422E-2</v>
      </c>
    </row>
    <row r="45" spans="1:22" x14ac:dyDescent="0.2">
      <c r="B45" s="25" t="s">
        <v>76</v>
      </c>
      <c r="C45" s="56">
        <v>5.4962142311816585E-2</v>
      </c>
      <c r="D45" s="56">
        <v>6.4418760866848279E-2</v>
      </c>
      <c r="E45" s="56">
        <v>6.986380007836121E-2</v>
      </c>
      <c r="F45" s="56">
        <v>6.4694712562854015E-2</v>
      </c>
      <c r="G45" s="56">
        <v>7.7265067897167139E-2</v>
      </c>
      <c r="H45" s="56">
        <v>8.1373184863039752E-2</v>
      </c>
      <c r="I45" s="56">
        <v>7.4639397636804966E-2</v>
      </c>
      <c r="J45" s="56">
        <v>7.5562350032170891E-2</v>
      </c>
      <c r="K45" s="56">
        <v>7.9639976910295354E-2</v>
      </c>
      <c r="L45" s="56">
        <v>8.0271240886445508E-2</v>
      </c>
      <c r="M45" s="56">
        <v>6.650606056352075E-2</v>
      </c>
      <c r="N45" s="56">
        <v>8.19712730963751E-2</v>
      </c>
      <c r="O45" s="56">
        <v>7.4330742883959924E-2</v>
      </c>
      <c r="P45" s="56">
        <v>8.8162459149990574E-2</v>
      </c>
      <c r="Q45" s="56">
        <v>0.10140055490535661</v>
      </c>
      <c r="R45" s="56">
        <v>9.1841413288628757E-2</v>
      </c>
      <c r="S45" s="56">
        <v>9.2557701862236275E-2</v>
      </c>
      <c r="T45" s="56">
        <v>0.11846344814115765</v>
      </c>
      <c r="U45" s="56">
        <v>0.10975390335421706</v>
      </c>
      <c r="V45" s="56">
        <v>0.10125619197887339</v>
      </c>
    </row>
    <row r="46" spans="1:22" ht="13.2" thickBot="1" x14ac:dyDescent="0.25">
      <c r="B46" s="80" t="s">
        <v>77</v>
      </c>
      <c r="C46" s="81">
        <v>7.9985313942809499E-2</v>
      </c>
      <c r="D46" s="81">
        <v>0.11554522120395311</v>
      </c>
      <c r="E46" s="81">
        <v>4.383852812765035E-2</v>
      </c>
      <c r="F46" s="81">
        <v>5.8394925748819479E-2</v>
      </c>
      <c r="G46" s="81">
        <v>4.1664532259329222E-2</v>
      </c>
      <c r="H46" s="81">
        <v>6.5255337608040351E-2</v>
      </c>
      <c r="I46" s="81">
        <v>4.8531319957148635E-2</v>
      </c>
      <c r="J46" s="81">
        <v>6.160347784608193E-2</v>
      </c>
      <c r="K46" s="81">
        <v>6.9601412230600762E-2</v>
      </c>
      <c r="L46" s="81">
        <v>7.7937177790307677E-2</v>
      </c>
      <c r="M46" s="81">
        <v>7.314682012875133E-2</v>
      </c>
      <c r="N46" s="81">
        <v>0.10405462371151582</v>
      </c>
      <c r="O46" s="81">
        <v>8.9049470838383923E-2</v>
      </c>
      <c r="P46" s="81">
        <v>0.10377529003371908</v>
      </c>
      <c r="Q46" s="81">
        <v>9.4191364858419988E-2</v>
      </c>
      <c r="R46" s="81">
        <v>9.5875521446497594E-2</v>
      </c>
      <c r="S46" s="81">
        <v>0.10019245223748845</v>
      </c>
      <c r="T46" s="81">
        <v>0.10340817364508247</v>
      </c>
      <c r="U46" s="56">
        <v>0.12457634361144773</v>
      </c>
      <c r="V46" s="56">
        <v>0.1579942912080019</v>
      </c>
    </row>
    <row r="47" spans="1:22" ht="13.2" thickBot="1" x14ac:dyDescent="0.25">
      <c r="B47" s="4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</row>
    <row r="49" spans="1:22" s="16" customFormat="1" x14ac:dyDescent="0.2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</row>
    <row r="50" spans="1:22" x14ac:dyDescent="0.2">
      <c r="B50" s="30" t="s">
        <v>65</v>
      </c>
    </row>
    <row r="52" spans="1:22" ht="13.2" thickBot="1" x14ac:dyDescent="0.25">
      <c r="B52" s="30" t="s">
        <v>83</v>
      </c>
    </row>
    <row r="53" spans="1:22" ht="13.2" thickBot="1" x14ac:dyDescent="0.25">
      <c r="B53" s="27"/>
      <c r="C53" s="33" t="s">
        <v>23</v>
      </c>
      <c r="D53" s="33" t="s">
        <v>24</v>
      </c>
      <c r="E53" s="33" t="s">
        <v>25</v>
      </c>
      <c r="F53" s="33" t="s">
        <v>26</v>
      </c>
      <c r="G53" s="33" t="s">
        <v>27</v>
      </c>
      <c r="H53" s="33" t="s">
        <v>28</v>
      </c>
      <c r="I53" s="33" t="s">
        <v>29</v>
      </c>
      <c r="J53" s="33" t="s">
        <v>30</v>
      </c>
      <c r="K53" s="33" t="s">
        <v>211</v>
      </c>
      <c r="L53" s="33" t="s">
        <v>212</v>
      </c>
      <c r="M53" s="33" t="s">
        <v>213</v>
      </c>
      <c r="N53" s="33" t="s">
        <v>217</v>
      </c>
      <c r="O53" s="33" t="s">
        <v>219</v>
      </c>
      <c r="P53" s="33" t="s">
        <v>220</v>
      </c>
      <c r="Q53" s="33" t="s">
        <v>221</v>
      </c>
      <c r="R53" s="33" t="s">
        <v>222</v>
      </c>
      <c r="S53" s="37" t="s">
        <v>223</v>
      </c>
      <c r="T53" s="37" t="s">
        <v>224</v>
      </c>
      <c r="U53" s="24" t="s">
        <v>228</v>
      </c>
      <c r="V53" s="24" t="s">
        <v>229</v>
      </c>
    </row>
    <row r="54" spans="1:22" x14ac:dyDescent="0.2">
      <c r="B54" s="40" t="s">
        <v>69</v>
      </c>
      <c r="C54" s="50">
        <v>9.1257375926271991E-2</v>
      </c>
      <c r="D54" s="50">
        <v>8.4937145530232017E-2</v>
      </c>
      <c r="E54" s="50">
        <v>6.9780889864000398E-2</v>
      </c>
      <c r="F54" s="50">
        <v>7.8454238467533494E-2</v>
      </c>
      <c r="G54" s="50">
        <v>0.12043881718739349</v>
      </c>
      <c r="H54" s="50">
        <v>0.11264428885822901</v>
      </c>
      <c r="I54" s="50">
        <v>0.13637109443780968</v>
      </c>
      <c r="J54" s="50">
        <v>0.12223163714642021</v>
      </c>
      <c r="K54" s="50">
        <v>0.14514507353663852</v>
      </c>
      <c r="L54" s="50">
        <v>0.13498206392611239</v>
      </c>
      <c r="M54" s="50">
        <v>0.13653608414751933</v>
      </c>
      <c r="N54" s="50">
        <v>0.13259131006306427</v>
      </c>
      <c r="O54" s="50">
        <v>0.10060332942421524</v>
      </c>
      <c r="P54" s="50">
        <v>0.11571604940510485</v>
      </c>
      <c r="Q54" s="50">
        <v>0.10447544435676875</v>
      </c>
      <c r="R54" s="50">
        <v>9.7393488280605373E-2</v>
      </c>
      <c r="S54" s="50">
        <v>0.11174008361842554</v>
      </c>
      <c r="T54" s="50">
        <v>0.13209265274942641</v>
      </c>
      <c r="U54" s="50">
        <v>0.14050163459522483</v>
      </c>
      <c r="V54" s="50">
        <v>0.12115552904810668</v>
      </c>
    </row>
    <row r="55" spans="1:22" x14ac:dyDescent="0.2">
      <c r="B55" s="40" t="s">
        <v>70</v>
      </c>
      <c r="C55" s="50">
        <v>0.2022913665558673</v>
      </c>
      <c r="D55" s="50">
        <v>0.22299493100161935</v>
      </c>
      <c r="E55" s="50">
        <v>0.27808180204971494</v>
      </c>
      <c r="F55" s="50">
        <v>0.26906082828723599</v>
      </c>
      <c r="G55" s="50">
        <v>0.26128704915836576</v>
      </c>
      <c r="H55" s="50">
        <v>0.24773300955741059</v>
      </c>
      <c r="I55" s="50">
        <v>0.257279214861655</v>
      </c>
      <c r="J55" s="50">
        <v>0.21688069084173323</v>
      </c>
      <c r="K55" s="50">
        <v>0.25356666112982829</v>
      </c>
      <c r="L55" s="50">
        <v>0.26869050231677089</v>
      </c>
      <c r="M55" s="50">
        <v>0.13555464365258249</v>
      </c>
      <c r="N55" s="50">
        <v>0.19541070659111803</v>
      </c>
      <c r="O55" s="50">
        <v>0.17872095244159902</v>
      </c>
      <c r="P55" s="50">
        <v>0.20624451153050549</v>
      </c>
      <c r="Q55" s="50">
        <v>0.20356713854368125</v>
      </c>
      <c r="R55" s="50">
        <v>0.20572802621817751</v>
      </c>
      <c r="S55" s="50">
        <v>0.20821340023382184</v>
      </c>
      <c r="T55" s="50">
        <v>0.20390903210681466</v>
      </c>
      <c r="U55" s="50">
        <v>0.2271027611656477</v>
      </c>
      <c r="V55" s="50">
        <v>0.22438853868665581</v>
      </c>
    </row>
    <row r="56" spans="1:22" x14ac:dyDescent="0.2">
      <c r="B56" s="40" t="s">
        <v>71</v>
      </c>
      <c r="C56" s="50">
        <v>9.6493868728497467E-2</v>
      </c>
      <c r="D56" s="50">
        <v>0.13964950372199422</v>
      </c>
      <c r="E56" s="50">
        <v>0.14446813775126416</v>
      </c>
      <c r="F56" s="50">
        <v>0.15893878791597493</v>
      </c>
      <c r="G56" s="50">
        <v>0.16461670495538611</v>
      </c>
      <c r="H56" s="50">
        <v>0.1509450381096446</v>
      </c>
      <c r="I56" s="50">
        <v>0.18640608875624709</v>
      </c>
      <c r="J56" s="50">
        <v>0.21036720626473304</v>
      </c>
      <c r="K56" s="50">
        <v>0.2274416733155176</v>
      </c>
      <c r="L56" s="50">
        <v>0.24600822382036588</v>
      </c>
      <c r="M56" s="50">
        <v>0.25264995405442292</v>
      </c>
      <c r="N56" s="50">
        <v>0.24684337684218788</v>
      </c>
      <c r="O56" s="50">
        <v>0.22797845256446642</v>
      </c>
      <c r="P56" s="50">
        <v>0.22311435105319499</v>
      </c>
      <c r="Q56" s="50">
        <v>0.2116052614253324</v>
      </c>
      <c r="R56" s="50">
        <v>0.19701557269698314</v>
      </c>
      <c r="S56" s="50">
        <v>0.22786393779273595</v>
      </c>
      <c r="T56" s="50">
        <v>0.35746440372658767</v>
      </c>
      <c r="U56" s="50">
        <v>0.23465204347265864</v>
      </c>
      <c r="V56" s="50">
        <v>0.23632825270215368</v>
      </c>
    </row>
    <row r="57" spans="1:22" x14ac:dyDescent="0.2">
      <c r="B57" s="40" t="s">
        <v>72</v>
      </c>
      <c r="C57" s="50">
        <v>0.10553412088806222</v>
      </c>
      <c r="D57" s="50">
        <v>0.10190054827488</v>
      </c>
      <c r="E57" s="50">
        <v>0.22064085107548753</v>
      </c>
      <c r="F57" s="50">
        <v>0.27199381912561305</v>
      </c>
      <c r="G57" s="50">
        <v>0.18387079382085122</v>
      </c>
      <c r="H57" s="50">
        <v>0.16459446689349033</v>
      </c>
      <c r="I57" s="50">
        <v>0.25497981512553064</v>
      </c>
      <c r="J57" s="50">
        <v>0.28980977811357977</v>
      </c>
      <c r="K57" s="50">
        <v>0.20756539418088907</v>
      </c>
      <c r="L57" s="50">
        <v>0.21622546152121963</v>
      </c>
      <c r="M57" s="50">
        <v>0.18570713614769691</v>
      </c>
      <c r="N57" s="50">
        <v>0.19482903175711319</v>
      </c>
      <c r="O57" s="50">
        <v>0.1379532913416083</v>
      </c>
      <c r="P57" s="50">
        <v>0.22523172673802094</v>
      </c>
      <c r="Q57" s="50">
        <v>0.19887691830370319</v>
      </c>
      <c r="R57" s="50">
        <v>0.18793256300038777</v>
      </c>
      <c r="S57" s="50">
        <v>0.2802946549718372</v>
      </c>
      <c r="T57" s="50">
        <v>0.28561261086677259</v>
      </c>
      <c r="U57" s="50">
        <v>0.21705205002008357</v>
      </c>
      <c r="V57" s="50">
        <v>0.23231922310019321</v>
      </c>
    </row>
    <row r="58" spans="1:22" x14ac:dyDescent="0.2">
      <c r="B58" s="40" t="s">
        <v>5</v>
      </c>
      <c r="C58" s="50">
        <v>6.0314136755031604E-2</v>
      </c>
      <c r="D58" s="50">
        <v>6.5052387482760127E-2</v>
      </c>
      <c r="E58" s="50">
        <v>6.7142832914258571E-2</v>
      </c>
      <c r="F58" s="50">
        <v>7.1912945775669507E-2</v>
      </c>
      <c r="G58" s="50">
        <v>6.9817709494056732E-2</v>
      </c>
      <c r="H58" s="50">
        <v>7.1950131805571763E-2</v>
      </c>
      <c r="I58" s="50">
        <v>6.7377868252812237E-2</v>
      </c>
      <c r="J58" s="50">
        <v>6.8631182708272245E-2</v>
      </c>
      <c r="K58" s="50">
        <v>6.7049470230422306E-2</v>
      </c>
      <c r="L58" s="50">
        <v>6.1277048280796047E-2</v>
      </c>
      <c r="M58" s="50">
        <v>6.193028378701141E-2</v>
      </c>
      <c r="N58" s="50">
        <v>6.3293006932691798E-2</v>
      </c>
      <c r="O58" s="50">
        <v>7.441275479389016E-2</v>
      </c>
      <c r="P58" s="50">
        <v>8.2587842364582012E-2</v>
      </c>
      <c r="Q58" s="50">
        <v>9.2970262797505185E-2</v>
      </c>
      <c r="R58" s="50">
        <v>0.10029458097736359</v>
      </c>
      <c r="S58" s="50">
        <v>0.11325456055604045</v>
      </c>
      <c r="T58" s="50">
        <v>0.11810498310370239</v>
      </c>
      <c r="U58" s="50">
        <v>0.11009811429075492</v>
      </c>
      <c r="V58" s="50">
        <v>0.1031767857161561</v>
      </c>
    </row>
    <row r="59" spans="1:22" x14ac:dyDescent="0.2">
      <c r="B59" s="40" t="s">
        <v>10</v>
      </c>
      <c r="C59" s="50">
        <v>0.12319759426468145</v>
      </c>
      <c r="D59" s="50">
        <v>1.877867037367436E-3</v>
      </c>
      <c r="E59" s="50">
        <v>1.263588416068029E-2</v>
      </c>
      <c r="F59" s="50">
        <v>8.9343971668352541E-3</v>
      </c>
      <c r="G59" s="50">
        <v>6.4074495589488932E-3</v>
      </c>
      <c r="H59" s="50">
        <v>1.0006732472756755E-2</v>
      </c>
      <c r="I59" s="50">
        <v>9.8844485208933672E-3</v>
      </c>
      <c r="J59" s="50">
        <v>1.273292397137135E-2</v>
      </c>
      <c r="K59" s="50">
        <v>1.3630357927185891E-2</v>
      </c>
      <c r="L59" s="50">
        <v>2.2834339417849231E-3</v>
      </c>
      <c r="M59" s="50">
        <v>5.8246604299222893E-4</v>
      </c>
      <c r="N59" s="50">
        <v>7.6595133182820506E-4</v>
      </c>
      <c r="O59" s="50">
        <v>5.6716119613570322E-4</v>
      </c>
      <c r="P59" s="50">
        <v>4.8216794835643427E-4</v>
      </c>
      <c r="Q59" s="50">
        <v>4.6187062510349075E-4</v>
      </c>
      <c r="R59" s="50">
        <v>4.8898585960487793E-3</v>
      </c>
      <c r="S59" s="50">
        <v>8.3749323070030461E-3</v>
      </c>
      <c r="T59" s="50">
        <v>8.5947025861644617E-4</v>
      </c>
      <c r="U59" s="50">
        <v>9.531958394054818E-2</v>
      </c>
      <c r="V59" s="50">
        <v>0.13970728851429179</v>
      </c>
    </row>
    <row r="60" spans="1:22" ht="13.2" thickBot="1" x14ac:dyDescent="0.25">
      <c r="B60" s="40" t="s">
        <v>73</v>
      </c>
      <c r="C60" s="50">
        <v>0.12852188271091655</v>
      </c>
      <c r="D60" s="50">
        <v>0.11077191745104821</v>
      </c>
      <c r="E60" s="50">
        <v>2.9471865156290997E-2</v>
      </c>
      <c r="F60" s="50">
        <v>9.8320222019681228E-2</v>
      </c>
      <c r="G60" s="50">
        <v>5.5354011413327506E-2</v>
      </c>
      <c r="H60" s="50">
        <v>6.0616136251804988E-2</v>
      </c>
      <c r="I60" s="50">
        <v>0.13234830585073612</v>
      </c>
      <c r="J60" s="50">
        <v>7.4322602793829975E-2</v>
      </c>
      <c r="K60" s="50">
        <v>4.22466055105662E-2</v>
      </c>
      <c r="L60" s="50">
        <v>7.7751134454875234E-2</v>
      </c>
      <c r="M60" s="50">
        <v>0.16714483678270015</v>
      </c>
      <c r="N60" s="50">
        <v>0.29105733783453924</v>
      </c>
      <c r="O60" s="50">
        <v>2.0506927631179544E-2</v>
      </c>
      <c r="P60" s="50">
        <v>0.16596335610811372</v>
      </c>
      <c r="Q60" s="50">
        <v>0.19333808728978127</v>
      </c>
      <c r="R60" s="50">
        <v>0.25994356295089743</v>
      </c>
      <c r="S60" s="50">
        <v>0.4928100346526374</v>
      </c>
      <c r="T60" s="50">
        <v>0.53865715551872662</v>
      </c>
      <c r="U60" s="50">
        <v>0.55736351492830283</v>
      </c>
      <c r="V60" s="50">
        <v>0.47653118865493838</v>
      </c>
    </row>
    <row r="61" spans="1:22" ht="13.2" thickBot="1" x14ac:dyDescent="0.25">
      <c r="B61" s="36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</row>
    <row r="64" spans="1:22" s="16" customFormat="1" x14ac:dyDescent="0.2">
      <c r="A64" s="60"/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</row>
    <row r="65" spans="1:22" ht="13.2" thickBot="1" x14ac:dyDescent="0.25">
      <c r="B65" s="30" t="s">
        <v>84</v>
      </c>
    </row>
    <row r="66" spans="1:22" ht="13.2" thickBot="1" x14ac:dyDescent="0.25">
      <c r="B66" s="27"/>
      <c r="C66" s="33" t="s">
        <v>23</v>
      </c>
      <c r="D66" s="33" t="s">
        <v>24</v>
      </c>
      <c r="E66" s="33" t="s">
        <v>25</v>
      </c>
      <c r="F66" s="33" t="s">
        <v>26</v>
      </c>
      <c r="G66" s="33" t="s">
        <v>27</v>
      </c>
      <c r="H66" s="33" t="s">
        <v>28</v>
      </c>
      <c r="I66" s="33" t="s">
        <v>29</v>
      </c>
      <c r="J66" s="33" t="s">
        <v>30</v>
      </c>
      <c r="K66" s="33" t="s">
        <v>211</v>
      </c>
      <c r="L66" s="33" t="s">
        <v>212</v>
      </c>
      <c r="M66" s="33" t="s">
        <v>213</v>
      </c>
      <c r="N66" s="33" t="s">
        <v>217</v>
      </c>
      <c r="O66" s="33" t="s">
        <v>219</v>
      </c>
      <c r="P66" s="33" t="s">
        <v>220</v>
      </c>
      <c r="Q66" s="33" t="s">
        <v>221</v>
      </c>
      <c r="R66" s="33" t="s">
        <v>222</v>
      </c>
      <c r="S66" s="37" t="s">
        <v>223</v>
      </c>
      <c r="T66" s="37" t="s">
        <v>224</v>
      </c>
      <c r="U66" s="24" t="s">
        <v>228</v>
      </c>
      <c r="V66" s="24" t="s">
        <v>229</v>
      </c>
    </row>
    <row r="67" spans="1:22" x14ac:dyDescent="0.2">
      <c r="B67" s="82" t="s">
        <v>31</v>
      </c>
      <c r="C67" s="56">
        <v>8.3677735726973651E-2</v>
      </c>
      <c r="D67" s="56">
        <v>9.4251801882236294E-2</v>
      </c>
      <c r="E67" s="56">
        <v>8.7975721985940725E-2</v>
      </c>
      <c r="F67" s="56">
        <v>9.6689808990474232E-2</v>
      </c>
      <c r="G67" s="83">
        <v>0.11067783729421765</v>
      </c>
      <c r="H67" s="83">
        <v>0.10847021441534406</v>
      </c>
      <c r="I67" s="83">
        <v>0.11914773296239417</v>
      </c>
      <c r="J67" s="83">
        <v>0.11536347044117239</v>
      </c>
      <c r="K67" s="83">
        <v>0.12477253192652815</v>
      </c>
      <c r="L67" s="83">
        <v>0.12399926352004532</v>
      </c>
      <c r="M67" s="83">
        <v>0.11278647372620998</v>
      </c>
      <c r="N67" s="83">
        <v>0.10951197261003597</v>
      </c>
      <c r="O67" s="83">
        <v>9.8845590685092896E-2</v>
      </c>
      <c r="P67" s="83">
        <v>9.6606583574465527E-2</v>
      </c>
      <c r="Q67" s="83">
        <v>9.2122338586135763E-2</v>
      </c>
      <c r="R67" s="83">
        <v>8.9125828723148323E-2</v>
      </c>
      <c r="S67" s="83">
        <v>9.5675350116617819E-2</v>
      </c>
      <c r="T67" s="83">
        <v>0.12350953346190738</v>
      </c>
      <c r="U67" s="83">
        <v>0.12606597672314415</v>
      </c>
      <c r="V67" s="83">
        <v>0.13011058889208016</v>
      </c>
    </row>
    <row r="68" spans="1:22" x14ac:dyDescent="0.2">
      <c r="B68" s="82" t="s">
        <v>32</v>
      </c>
      <c r="C68" s="56">
        <v>0.12163673895037386</v>
      </c>
      <c r="D68" s="56">
        <v>0.11165567929361615</v>
      </c>
      <c r="E68" s="56">
        <v>0.11868699023594187</v>
      </c>
      <c r="F68" s="56">
        <v>0.11587033216627944</v>
      </c>
      <c r="G68" s="56">
        <v>0.14669412086186454</v>
      </c>
      <c r="H68" s="56">
        <v>0.18353870909245162</v>
      </c>
      <c r="I68" s="56">
        <v>0.17287265235577101</v>
      </c>
      <c r="J68" s="56">
        <v>0.17058215323815909</v>
      </c>
      <c r="K68" s="56">
        <v>0.16031957831031504</v>
      </c>
      <c r="L68" s="56">
        <v>0.17505030662328755</v>
      </c>
      <c r="M68" s="56">
        <v>0.18906719139247027</v>
      </c>
      <c r="N68" s="56">
        <v>0.19866942980719918</v>
      </c>
      <c r="O68" s="56">
        <v>0.25242341908652749</v>
      </c>
      <c r="P68" s="56">
        <v>0.24723567756075815</v>
      </c>
      <c r="Q68" s="56">
        <v>0.14503039256331055</v>
      </c>
      <c r="R68" s="56">
        <v>0.25173408033008088</v>
      </c>
      <c r="S68" s="56">
        <v>0.12524080768664936</v>
      </c>
      <c r="T68" s="56">
        <v>0.13362457863787147</v>
      </c>
      <c r="U68" s="83">
        <v>0.11505532699192222</v>
      </c>
      <c r="V68" s="83">
        <v>0.10668971024626853</v>
      </c>
    </row>
    <row r="69" spans="1:22" x14ac:dyDescent="0.2">
      <c r="B69" s="82" t="s">
        <v>34</v>
      </c>
      <c r="C69" s="56">
        <v>6.8756695431952772E-2</v>
      </c>
      <c r="D69" s="56">
        <v>6.9783139810064856E-2</v>
      </c>
      <c r="E69" s="56">
        <v>7.0738449604068804E-2</v>
      </c>
      <c r="F69" s="56">
        <v>7.4992188790565989E-2</v>
      </c>
      <c r="G69" s="56">
        <v>7.3231120680274348E-2</v>
      </c>
      <c r="H69" s="56">
        <v>6.3524706950279147E-2</v>
      </c>
      <c r="I69" s="56">
        <v>6.4209394785649743E-2</v>
      </c>
      <c r="J69" s="56">
        <v>7.1349902650558433E-2</v>
      </c>
      <c r="K69" s="56">
        <v>7.0999999999999994E-2</v>
      </c>
      <c r="L69" s="56">
        <v>6.0558120381386915E-2</v>
      </c>
      <c r="M69" s="56">
        <v>6.4165582869988941E-2</v>
      </c>
      <c r="N69" s="56">
        <v>6.9089874336384832E-2</v>
      </c>
      <c r="O69" s="56">
        <v>7.7427845471023299E-2</v>
      </c>
      <c r="P69" s="56">
        <v>9.9725874857807928E-2</v>
      </c>
      <c r="Q69" s="56">
        <v>0.1301694924586568</v>
      </c>
      <c r="R69" s="56">
        <v>0.12890917966396992</v>
      </c>
      <c r="S69" s="56">
        <v>0.17412861100433294</v>
      </c>
      <c r="T69" s="56">
        <v>0.17816612636452919</v>
      </c>
      <c r="U69" s="83">
        <v>0.16254244393430664</v>
      </c>
      <c r="V69" s="83">
        <v>0.14764230116807592</v>
      </c>
    </row>
    <row r="70" spans="1:22" x14ac:dyDescent="0.2">
      <c r="B70" s="82" t="s">
        <v>33</v>
      </c>
      <c r="C70" s="56">
        <v>3.0817672762844514E-2</v>
      </c>
      <c r="D70" s="56">
        <v>3.7274055912875741E-2</v>
      </c>
      <c r="E70" s="56">
        <v>4.8028103394735323E-2</v>
      </c>
      <c r="F70" s="56">
        <v>3.1976983782948665E-2</v>
      </c>
      <c r="G70" s="56">
        <v>4.0592221704212762E-2</v>
      </c>
      <c r="H70" s="56">
        <v>4.3756539379386256E-2</v>
      </c>
      <c r="I70" s="56">
        <v>4.3944229543064171E-2</v>
      </c>
      <c r="J70" s="56">
        <v>5.0209530572436413E-2</v>
      </c>
      <c r="K70" s="56">
        <v>5.8999999999999997E-2</v>
      </c>
      <c r="L70" s="56">
        <v>7.430500105012261E-2</v>
      </c>
      <c r="M70" s="56">
        <v>6.5288005593699544E-2</v>
      </c>
      <c r="N70" s="56">
        <v>8.0712309872379789E-2</v>
      </c>
      <c r="O70" s="56">
        <v>0.11782307103062827</v>
      </c>
      <c r="P70" s="56">
        <v>0.11338962914382113</v>
      </c>
      <c r="Q70" s="56">
        <v>9.1452741189238893E-2</v>
      </c>
      <c r="R70" s="56">
        <v>7.5243638580712716E-2</v>
      </c>
      <c r="S70" s="56">
        <v>0.131216159187973</v>
      </c>
      <c r="T70" s="56">
        <v>0.15054462762502543</v>
      </c>
      <c r="U70" s="83">
        <v>0.15013572541150513</v>
      </c>
      <c r="V70" s="83">
        <v>0.13857729148082371</v>
      </c>
    </row>
    <row r="71" spans="1:22" ht="13.2" thickBot="1" x14ac:dyDescent="0.25">
      <c r="B71" s="82" t="s">
        <v>35</v>
      </c>
      <c r="C71" s="56">
        <v>0.35212978753255786</v>
      </c>
      <c r="D71" s="56">
        <v>0.3218832049906144</v>
      </c>
      <c r="E71" s="56">
        <v>0.40217987614046091</v>
      </c>
      <c r="F71" s="56">
        <v>0.38310440180275795</v>
      </c>
      <c r="G71" s="56">
        <v>0.3859315583768525</v>
      </c>
      <c r="H71" s="56">
        <v>0.41932796422683377</v>
      </c>
      <c r="I71" s="56">
        <v>0.33845981194562053</v>
      </c>
      <c r="J71" s="56">
        <v>0.20640284680887089</v>
      </c>
      <c r="K71" s="56">
        <v>0.24399999999999999</v>
      </c>
      <c r="L71" s="56">
        <v>0.29992847193983097</v>
      </c>
      <c r="M71" s="56">
        <v>0.37801180850361138</v>
      </c>
      <c r="N71" s="56">
        <v>0.47312839692498132</v>
      </c>
      <c r="O71" s="56">
        <v>0.25941056151521735</v>
      </c>
      <c r="P71" s="56">
        <v>0.51944505391466356</v>
      </c>
      <c r="Q71" s="56">
        <v>0.58456693643023128</v>
      </c>
      <c r="R71" s="56">
        <v>0.56943092671228479</v>
      </c>
      <c r="S71" s="56">
        <v>0.61225269116936654</v>
      </c>
      <c r="T71" s="56">
        <v>0.62850567907212462</v>
      </c>
      <c r="U71" s="83">
        <v>0.64816774209493622</v>
      </c>
      <c r="V71" s="83">
        <v>0.40071758998205609</v>
      </c>
    </row>
    <row r="72" spans="1:22" ht="13.2" thickBot="1" x14ac:dyDescent="0.25">
      <c r="B72" s="4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</row>
    <row r="73" spans="1:22" x14ac:dyDescent="0.2">
      <c r="B73" s="25"/>
      <c r="C73" s="39"/>
      <c r="D73" s="39"/>
      <c r="E73" s="39"/>
      <c r="F73" s="39"/>
      <c r="G73" s="39"/>
      <c r="H73" s="39"/>
      <c r="I73" s="39"/>
      <c r="J73" s="39"/>
    </row>
    <row r="74" spans="1:22" s="16" customFormat="1" x14ac:dyDescent="0.2">
      <c r="A74" s="60"/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</row>
    <row r="75" spans="1:22" ht="13.2" thickBot="1" x14ac:dyDescent="0.25">
      <c r="B75" s="30" t="s">
        <v>85</v>
      </c>
    </row>
    <row r="76" spans="1:22" ht="13.2" thickBot="1" x14ac:dyDescent="0.25">
      <c r="B76" s="4"/>
      <c r="C76" s="23" t="s">
        <v>23</v>
      </c>
      <c r="D76" s="23" t="s">
        <v>24</v>
      </c>
      <c r="E76" s="23" t="s">
        <v>25</v>
      </c>
      <c r="F76" s="23" t="s">
        <v>26</v>
      </c>
      <c r="G76" s="23" t="s">
        <v>27</v>
      </c>
      <c r="H76" s="23" t="s">
        <v>28</v>
      </c>
      <c r="I76" s="23" t="s">
        <v>29</v>
      </c>
      <c r="J76" s="23" t="s">
        <v>30</v>
      </c>
      <c r="K76" s="23" t="s">
        <v>211</v>
      </c>
      <c r="L76" s="23" t="s">
        <v>212</v>
      </c>
      <c r="M76" s="23" t="s">
        <v>213</v>
      </c>
      <c r="N76" s="23" t="s">
        <v>217</v>
      </c>
      <c r="O76" s="23" t="s">
        <v>219</v>
      </c>
      <c r="P76" s="23" t="s">
        <v>220</v>
      </c>
      <c r="Q76" s="23" t="s">
        <v>221</v>
      </c>
      <c r="R76" s="23" t="s">
        <v>222</v>
      </c>
      <c r="S76" s="37" t="s">
        <v>223</v>
      </c>
      <c r="T76" s="37" t="s">
        <v>224</v>
      </c>
      <c r="U76" s="24" t="s">
        <v>228</v>
      </c>
      <c r="V76" s="24" t="s">
        <v>229</v>
      </c>
    </row>
    <row r="77" spans="1:22" x14ac:dyDescent="0.2">
      <c r="B77" s="25" t="s">
        <v>74</v>
      </c>
      <c r="C77" s="56">
        <v>0.11429567419999744</v>
      </c>
      <c r="D77" s="56">
        <v>0.11953431186548305</v>
      </c>
      <c r="E77" s="56">
        <v>0.15024315121732715</v>
      </c>
      <c r="F77" s="56">
        <v>0.17827025086239279</v>
      </c>
      <c r="G77" s="56">
        <v>0.18362822646280383</v>
      </c>
      <c r="H77" s="56">
        <v>0.17498248613539394</v>
      </c>
      <c r="I77" s="56">
        <v>0.19618409228332531</v>
      </c>
      <c r="J77" s="56">
        <v>0.19046459236780822</v>
      </c>
      <c r="K77" s="83">
        <v>0.21662950856124105</v>
      </c>
      <c r="L77" s="83">
        <v>0.20634608878370633</v>
      </c>
      <c r="M77" s="83">
        <v>0.19669320629948958</v>
      </c>
      <c r="N77" s="83">
        <v>0.14874609687845075</v>
      </c>
      <c r="O77" s="83">
        <v>0.13752191760294263</v>
      </c>
      <c r="P77" s="83">
        <v>0.1211300379282504</v>
      </c>
      <c r="Q77" s="83">
        <v>0.1234327291017443</v>
      </c>
      <c r="R77" s="83">
        <v>0.112917683091176</v>
      </c>
      <c r="S77" s="83">
        <v>0.12873718957974234</v>
      </c>
      <c r="T77" s="83">
        <v>0.126342469132914</v>
      </c>
      <c r="U77" s="83">
        <v>0.13166839675199515</v>
      </c>
      <c r="V77" s="83">
        <v>0.12659155596252664</v>
      </c>
    </row>
    <row r="78" spans="1:22" x14ac:dyDescent="0.2">
      <c r="B78" s="25" t="s">
        <v>75</v>
      </c>
      <c r="C78" s="56">
        <v>7.6265867027317108E-2</v>
      </c>
      <c r="D78" s="56">
        <v>7.5217752206669625E-2</v>
      </c>
      <c r="E78" s="56">
        <v>7.0509153320951035E-2</v>
      </c>
      <c r="F78" s="56">
        <v>6.490797224366654E-2</v>
      </c>
      <c r="G78" s="56">
        <v>0.11667214620708014</v>
      </c>
      <c r="H78" s="56">
        <v>9.5296870150029037E-2</v>
      </c>
      <c r="I78" s="56">
        <v>0.11563889192024168</v>
      </c>
      <c r="J78" s="56">
        <v>0.11183958029271023</v>
      </c>
      <c r="K78" s="83">
        <v>0.13770408300737089</v>
      </c>
      <c r="L78" s="83">
        <v>0.11816523850937195</v>
      </c>
      <c r="M78" s="83">
        <v>0.12564548945833517</v>
      </c>
      <c r="N78" s="83">
        <v>0.16068776254680334</v>
      </c>
      <c r="O78" s="83">
        <v>9.7418030728994506E-2</v>
      </c>
      <c r="P78" s="83">
        <v>0.15345989881464278</v>
      </c>
      <c r="Q78" s="83">
        <v>0.14980028903176099</v>
      </c>
      <c r="R78" s="83">
        <v>0.15175326776809683</v>
      </c>
      <c r="S78" s="83">
        <v>0.15490654001540569</v>
      </c>
      <c r="T78" s="83">
        <v>0.22247475127729083</v>
      </c>
      <c r="U78" s="83">
        <v>0.19662511762012619</v>
      </c>
      <c r="V78" s="83">
        <v>0.19573992849035321</v>
      </c>
    </row>
    <row r="79" spans="1:22" x14ac:dyDescent="0.2">
      <c r="B79" s="25" t="s">
        <v>76</v>
      </c>
      <c r="C79" s="56">
        <v>8.6684879559142225E-2</v>
      </c>
      <c r="D79" s="56">
        <v>9.7843773980285681E-2</v>
      </c>
      <c r="E79" s="56">
        <v>0.10493056120704441</v>
      </c>
      <c r="F79" s="56">
        <v>9.9138846929310159E-2</v>
      </c>
      <c r="G79" s="56">
        <v>9.7088364559656415E-2</v>
      </c>
      <c r="H79" s="56">
        <v>8.4714250151753212E-2</v>
      </c>
      <c r="I79" s="56">
        <v>7.9598866305715069E-2</v>
      </c>
      <c r="J79" s="56">
        <v>7.856124493238234E-2</v>
      </c>
      <c r="K79" s="83">
        <v>7.1310259918705834E-2</v>
      </c>
      <c r="L79" s="83">
        <v>7.0115161671034293E-2</v>
      </c>
      <c r="M79" s="83">
        <v>5.7348493816066833E-2</v>
      </c>
      <c r="N79" s="83">
        <v>7.2968686942206346E-2</v>
      </c>
      <c r="O79" s="83">
        <v>6.7979784335026272E-2</v>
      </c>
      <c r="P79" s="83">
        <v>7.4698873583905437E-2</v>
      </c>
      <c r="Q79" s="83">
        <v>8.784893052564198E-2</v>
      </c>
      <c r="R79" s="83">
        <v>9.5518711852088323E-2</v>
      </c>
      <c r="S79" s="83">
        <v>0.10979327847379756</v>
      </c>
      <c r="T79" s="83">
        <v>0.11377761577534853</v>
      </c>
      <c r="U79" s="83">
        <v>0.11564225322766375</v>
      </c>
      <c r="V79" s="83">
        <v>9.682652776701442E-2</v>
      </c>
    </row>
    <row r="80" spans="1:22" ht="13.2" thickBot="1" x14ac:dyDescent="0.25">
      <c r="B80" s="80" t="s">
        <v>77</v>
      </c>
      <c r="C80" s="81">
        <v>0.11271156226001473</v>
      </c>
      <c r="D80" s="81">
        <v>0.12028294622079275</v>
      </c>
      <c r="E80" s="81">
        <v>5.4103355108042719E-2</v>
      </c>
      <c r="F80" s="81">
        <v>6.8046720757944171E-2</v>
      </c>
      <c r="G80" s="81">
        <v>7.2309175980410048E-2</v>
      </c>
      <c r="H80" s="81">
        <v>8.8927782037761374E-2</v>
      </c>
      <c r="I80" s="81">
        <v>0.10211049776394195</v>
      </c>
      <c r="J80" s="81">
        <v>0.10281735369862344</v>
      </c>
      <c r="K80" s="83">
        <v>0.1173416076817928</v>
      </c>
      <c r="L80" s="83">
        <v>0.1297199628161341</v>
      </c>
      <c r="M80" s="83">
        <v>0.12159937986738326</v>
      </c>
      <c r="N80" s="83">
        <v>0.13089854966108871</v>
      </c>
      <c r="O80" s="83">
        <v>0.13077416556408561</v>
      </c>
      <c r="P80" s="83">
        <v>0.13574140174412383</v>
      </c>
      <c r="Q80" s="83">
        <v>0.10566394863134998</v>
      </c>
      <c r="R80" s="83">
        <v>9.5501231488640786E-2</v>
      </c>
      <c r="S80" s="83">
        <v>9.1926593977001508E-2</v>
      </c>
      <c r="T80" s="83">
        <v>0.13058505752455435</v>
      </c>
      <c r="U80" s="83">
        <v>0.12724498283295516</v>
      </c>
      <c r="V80" s="83">
        <v>0.13093611534619293</v>
      </c>
    </row>
    <row r="81" spans="1:22" ht="13.2" thickBot="1" x14ac:dyDescent="0.25">
      <c r="B81" s="4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</row>
    <row r="84" spans="1:22" ht="13.2" thickBot="1" x14ac:dyDescent="0.25">
      <c r="B84" s="30" t="s">
        <v>86</v>
      </c>
    </row>
    <row r="85" spans="1:22" ht="13.2" thickBot="1" x14ac:dyDescent="0.25">
      <c r="B85" s="27"/>
      <c r="C85" s="33" t="s">
        <v>23</v>
      </c>
      <c r="D85" s="33" t="s">
        <v>24</v>
      </c>
      <c r="E85" s="33" t="s">
        <v>25</v>
      </c>
      <c r="F85" s="33" t="s">
        <v>26</v>
      </c>
      <c r="G85" s="33" t="s">
        <v>27</v>
      </c>
      <c r="H85" s="33" t="s">
        <v>28</v>
      </c>
      <c r="I85" s="33" t="s">
        <v>29</v>
      </c>
      <c r="J85" s="33" t="s">
        <v>30</v>
      </c>
      <c r="K85" s="33" t="s">
        <v>211</v>
      </c>
      <c r="L85" s="33" t="s">
        <v>212</v>
      </c>
      <c r="M85" s="33" t="s">
        <v>213</v>
      </c>
      <c r="N85" s="33" t="s">
        <v>217</v>
      </c>
      <c r="O85" s="33" t="s">
        <v>219</v>
      </c>
      <c r="P85" s="33" t="s">
        <v>220</v>
      </c>
      <c r="Q85" s="33" t="s">
        <v>221</v>
      </c>
      <c r="R85" s="33" t="s">
        <v>222</v>
      </c>
      <c r="S85" s="37" t="s">
        <v>223</v>
      </c>
      <c r="T85" s="37" t="s">
        <v>224</v>
      </c>
      <c r="U85" s="24" t="s">
        <v>228</v>
      </c>
      <c r="V85" s="24" t="s">
        <v>229</v>
      </c>
    </row>
    <row r="86" spans="1:22" x14ac:dyDescent="0.2">
      <c r="B86" s="40" t="s">
        <v>184</v>
      </c>
      <c r="C86" s="50">
        <v>0.79469546663615065</v>
      </c>
      <c r="D86" s="50">
        <v>0.75423851160794397</v>
      </c>
      <c r="E86" s="50">
        <v>0.68109209886941957</v>
      </c>
      <c r="F86" s="50">
        <v>0.75040085737697737</v>
      </c>
      <c r="G86" s="50">
        <v>0.74564184875051021</v>
      </c>
      <c r="H86" s="50">
        <v>0.77727873138676284</v>
      </c>
      <c r="I86" s="50">
        <v>0.79143006621655487</v>
      </c>
      <c r="J86" s="50">
        <v>0.78590400849624031</v>
      </c>
      <c r="K86" s="59">
        <v>0.78202008123553635</v>
      </c>
      <c r="L86" s="59">
        <v>0.8029350575824562</v>
      </c>
      <c r="M86" s="59">
        <v>0.79223045879722021</v>
      </c>
      <c r="N86" s="59">
        <v>0.79311308523578739</v>
      </c>
      <c r="O86" s="59">
        <v>0.84246334635834341</v>
      </c>
      <c r="P86" s="59">
        <v>0.81176304825714141</v>
      </c>
      <c r="Q86" s="59">
        <v>0.83277931691724205</v>
      </c>
      <c r="R86" s="59">
        <v>0.84194974835197334</v>
      </c>
      <c r="S86" s="59">
        <v>0.80778940361194218</v>
      </c>
      <c r="T86" s="59">
        <v>0.81370967282149698</v>
      </c>
      <c r="U86" s="59">
        <v>0.82159996216671172</v>
      </c>
      <c r="V86" s="59">
        <v>0.81085207994411623</v>
      </c>
    </row>
    <row r="87" spans="1:22" x14ac:dyDescent="0.2">
      <c r="B87" s="40" t="s">
        <v>185</v>
      </c>
      <c r="C87" s="50">
        <v>5.3406939683982878E-2</v>
      </c>
      <c r="D87" s="50">
        <v>7.4766969447789197E-2</v>
      </c>
      <c r="E87" s="50">
        <v>0.11316264925037675</v>
      </c>
      <c r="F87" s="50">
        <v>4.8504199358845326E-2</v>
      </c>
      <c r="G87" s="50">
        <v>2.8544175219247719E-2</v>
      </c>
      <c r="H87" s="50">
        <v>4.5303219523962455E-2</v>
      </c>
      <c r="I87" s="50">
        <v>3.8535469585139343E-2</v>
      </c>
      <c r="J87" s="50">
        <v>3.8955071287119246E-2</v>
      </c>
      <c r="K87" s="59">
        <v>3.1651944732563345E-2</v>
      </c>
      <c r="L87" s="59">
        <v>2.8685408918412231E-2</v>
      </c>
      <c r="M87" s="59">
        <v>4.4449592897841249E-2</v>
      </c>
      <c r="N87" s="59">
        <v>5.5264735779722109E-2</v>
      </c>
      <c r="O87" s="59">
        <v>3.8852329270303451E-2</v>
      </c>
      <c r="P87" s="59">
        <v>5.0378571198918601E-2</v>
      </c>
      <c r="Q87" s="59">
        <v>4.1460439833781317E-2</v>
      </c>
      <c r="R87" s="59">
        <v>4.3577631982731485E-2</v>
      </c>
      <c r="S87" s="59">
        <v>5.8706998433197079E-2</v>
      </c>
      <c r="T87" s="59">
        <v>1.1596017816614663E-2</v>
      </c>
      <c r="U87" s="59">
        <v>1.5816597522811136E-2</v>
      </c>
      <c r="V87" s="59">
        <v>3.2064128779371343E-2</v>
      </c>
    </row>
    <row r="88" spans="1:22" x14ac:dyDescent="0.2">
      <c r="B88" s="40" t="s">
        <v>186</v>
      </c>
      <c r="C88" s="50">
        <v>2.7890998233406395E-2</v>
      </c>
      <c r="D88" s="50">
        <v>3.6674153483130169E-2</v>
      </c>
      <c r="E88" s="50">
        <v>2.6239050380539385E-2</v>
      </c>
      <c r="F88" s="50">
        <v>2.5808526351883482E-2</v>
      </c>
      <c r="G88" s="50">
        <v>8.4788784046874247E-3</v>
      </c>
      <c r="H88" s="50">
        <v>9.6946835697939195E-3</v>
      </c>
      <c r="I88" s="50">
        <v>9.8667773019944609E-3</v>
      </c>
      <c r="J88" s="50">
        <v>2.2991430381080955E-2</v>
      </c>
      <c r="K88" s="59">
        <v>2.7823046071920158E-2</v>
      </c>
      <c r="L88" s="59">
        <v>1.9065455764873295E-2</v>
      </c>
      <c r="M88" s="59">
        <v>1.2210473872064165E-2</v>
      </c>
      <c r="N88" s="59">
        <v>8.9160821277371599E-3</v>
      </c>
      <c r="O88" s="59">
        <v>1.296584334368326E-2</v>
      </c>
      <c r="P88" s="59">
        <v>9.8894519814245671E-3</v>
      </c>
      <c r="Q88" s="59">
        <v>1.2396861623376509E-2</v>
      </c>
      <c r="R88" s="59">
        <v>1.5313280565897558E-2</v>
      </c>
      <c r="S88" s="59">
        <v>1.2275802340710573E-2</v>
      </c>
      <c r="T88" s="59">
        <v>3.3334551381434742E-2</v>
      </c>
      <c r="U88" s="59">
        <v>1.2504376775729019E-2</v>
      </c>
      <c r="V88" s="59">
        <v>1.5117130600692653E-2</v>
      </c>
    </row>
    <row r="89" spans="1:22" x14ac:dyDescent="0.2">
      <c r="B89" s="40" t="s">
        <v>187</v>
      </c>
      <c r="C89" s="50">
        <v>3.2749219520188853E-2</v>
      </c>
      <c r="D89" s="50">
        <v>4.9383219930904346E-2</v>
      </c>
      <c r="E89" s="50">
        <v>0.10972531163566411</v>
      </c>
      <c r="F89" s="50">
        <v>9.6832178444760275E-2</v>
      </c>
      <c r="G89" s="50">
        <v>9.6896280438161023E-2</v>
      </c>
      <c r="H89" s="50">
        <v>5.5079076661251725E-2</v>
      </c>
      <c r="I89" s="50">
        <v>2.3796592458502325E-2</v>
      </c>
      <c r="J89" s="50">
        <v>2.991785268913907E-2</v>
      </c>
      <c r="K89" s="59">
        <v>1.3360211545056955E-2</v>
      </c>
      <c r="L89" s="59">
        <v>1.4332626841605033E-2</v>
      </c>
      <c r="M89" s="59">
        <v>1.4573048529078807E-2</v>
      </c>
      <c r="N89" s="59">
        <v>1.0115400573676461E-2</v>
      </c>
      <c r="O89" s="59">
        <v>5.1153593829980117E-3</v>
      </c>
      <c r="P89" s="59">
        <v>1.2252469191598434E-2</v>
      </c>
      <c r="Q89" s="59">
        <v>8.8876219512350734E-3</v>
      </c>
      <c r="R89" s="59">
        <v>1.7658576590923142E-3</v>
      </c>
      <c r="S89" s="59">
        <v>9.4877318723647491E-3</v>
      </c>
      <c r="T89" s="59">
        <v>9.2670757241158763E-3</v>
      </c>
      <c r="U89" s="59">
        <v>9.5772910207237247E-3</v>
      </c>
      <c r="V89" s="59">
        <v>2.0811211480940173E-2</v>
      </c>
    </row>
    <row r="90" spans="1:22" x14ac:dyDescent="0.2">
      <c r="B90" s="40" t="s">
        <v>188</v>
      </c>
      <c r="C90" s="50">
        <v>1.6632043897041149E-2</v>
      </c>
      <c r="D90" s="50">
        <v>3.9465141214738543E-3</v>
      </c>
      <c r="E90" s="50">
        <v>1.0555540796622765E-2</v>
      </c>
      <c r="F90" s="50">
        <v>9.365721350756747E-3</v>
      </c>
      <c r="G90" s="50">
        <v>1.6400103908109132E-2</v>
      </c>
      <c r="H90" s="50">
        <v>1.4294193589883051E-2</v>
      </c>
      <c r="I90" s="50">
        <v>1.9896648311108257E-2</v>
      </c>
      <c r="J90" s="50">
        <v>1.0797796892960945E-2</v>
      </c>
      <c r="K90" s="59">
        <v>1.4314768172705734E-2</v>
      </c>
      <c r="L90" s="59">
        <v>1.2192150600630195E-2</v>
      </c>
      <c r="M90" s="59">
        <v>1.4724416063005346E-2</v>
      </c>
      <c r="N90" s="59">
        <v>1.1757157930882859E-2</v>
      </c>
      <c r="O90" s="59">
        <v>7.9052069273007324E-3</v>
      </c>
      <c r="P90" s="59">
        <v>7.4042437690182202E-3</v>
      </c>
      <c r="Q90" s="59">
        <v>3.4358183046652485E-3</v>
      </c>
      <c r="R90" s="59">
        <v>3.3221829985290961E-3</v>
      </c>
      <c r="S90" s="59">
        <v>1.5257763780798366E-2</v>
      </c>
      <c r="T90" s="59">
        <v>2.9731056258345327E-2</v>
      </c>
      <c r="U90" s="59">
        <v>3.070707444300453E-2</v>
      </c>
      <c r="V90" s="59">
        <v>1.2578478467334734E-2</v>
      </c>
    </row>
    <row r="91" spans="1:22" x14ac:dyDescent="0.2">
      <c r="B91" s="40" t="s">
        <v>189</v>
      </c>
      <c r="C91" s="50">
        <v>7.1363179658198066E-3</v>
      </c>
      <c r="D91" s="50">
        <v>8.9409623951228791E-3</v>
      </c>
      <c r="E91" s="50">
        <v>7.6828654973791644E-3</v>
      </c>
      <c r="F91" s="50">
        <v>4.7513893168688297E-3</v>
      </c>
      <c r="G91" s="50">
        <v>1.8195351810583599E-2</v>
      </c>
      <c r="H91" s="50">
        <v>1.3171640228069719E-2</v>
      </c>
      <c r="I91" s="50">
        <v>8.480677255509269E-3</v>
      </c>
      <c r="J91" s="50">
        <v>1.5460301057456861E-2</v>
      </c>
      <c r="K91" s="59">
        <v>1.9595636705106913E-2</v>
      </c>
      <c r="L91" s="59">
        <v>1.8452690482257096E-2</v>
      </c>
      <c r="M91" s="59">
        <v>1.7215309715569168E-2</v>
      </c>
      <c r="N91" s="59">
        <v>1.2420485779635391E-2</v>
      </c>
      <c r="O91" s="59">
        <v>7.8162798708079923E-3</v>
      </c>
      <c r="P91" s="59">
        <v>9.3887968737513261E-3</v>
      </c>
      <c r="Q91" s="59">
        <v>9.2001860013262143E-3</v>
      </c>
      <c r="R91" s="59">
        <v>1.3600476406043293E-2</v>
      </c>
      <c r="S91" s="59">
        <v>7.0019778303376558E-3</v>
      </c>
      <c r="T91" s="59">
        <v>1.5570023911881135E-2</v>
      </c>
      <c r="U91" s="59">
        <v>5.6612353875318015E-3</v>
      </c>
      <c r="V91" s="59">
        <v>1.9949696330313148E-2</v>
      </c>
    </row>
    <row r="92" spans="1:22" ht="13.2" thickBot="1" x14ac:dyDescent="0.25">
      <c r="B92" s="55" t="s">
        <v>190</v>
      </c>
      <c r="C92" s="50">
        <v>6.748901406341104E-2</v>
      </c>
      <c r="D92" s="50">
        <v>7.2049669013635284E-2</v>
      </c>
      <c r="E92" s="50">
        <v>5.1542483569998465E-2</v>
      </c>
      <c r="F92" s="50">
        <v>6.4337127799907926E-2</v>
      </c>
      <c r="G92" s="50">
        <v>8.5843361468700752E-2</v>
      </c>
      <c r="H92" s="50">
        <v>8.5178455040276241E-2</v>
      </c>
      <c r="I92" s="50">
        <v>0.10799376887119214</v>
      </c>
      <c r="J92" s="50">
        <v>9.5973539196002391E-2</v>
      </c>
      <c r="K92" s="59">
        <v>0.11123466865882586</v>
      </c>
      <c r="L92" s="59">
        <v>0.10433722284322515</v>
      </c>
      <c r="M92" s="59">
        <v>0.10459635836894482</v>
      </c>
      <c r="N92" s="59">
        <v>0.10841362494241549</v>
      </c>
      <c r="O92" s="59">
        <v>8.4881842626106513E-2</v>
      </c>
      <c r="P92" s="59">
        <v>9.8923008762335313E-2</v>
      </c>
      <c r="Q92" s="59">
        <v>9.1839440050777307E-2</v>
      </c>
      <c r="R92" s="59">
        <v>8.04708220357329E-2</v>
      </c>
      <c r="S92" s="59">
        <v>8.9480322130649617E-2</v>
      </c>
      <c r="T92" s="59">
        <v>8.6791602086111239E-2</v>
      </c>
      <c r="U92" s="59">
        <v>0.10413346268348812</v>
      </c>
      <c r="V92" s="59">
        <v>8.8627274397231684E-2</v>
      </c>
    </row>
    <row r="93" spans="1:22" ht="13.2" thickBot="1" x14ac:dyDescent="0.25">
      <c r="B93" s="36" t="s">
        <v>129</v>
      </c>
      <c r="C93" s="28">
        <v>11016359216.493481</v>
      </c>
      <c r="D93" s="28">
        <v>10623325723.557184</v>
      </c>
      <c r="E93" s="28">
        <v>10411817273.896864</v>
      </c>
      <c r="F93" s="28">
        <v>9550116821.6913795</v>
      </c>
      <c r="G93" s="28">
        <v>9019511936.7346668</v>
      </c>
      <c r="H93" s="28">
        <v>9382212112.6804504</v>
      </c>
      <c r="I93" s="28">
        <v>9914389064.6381187</v>
      </c>
      <c r="J93" s="28">
        <v>9952575018.1323299</v>
      </c>
      <c r="K93" s="28">
        <v>9743768281.7099991</v>
      </c>
      <c r="L93" s="28">
        <v>10735210999.629501</v>
      </c>
      <c r="M93" s="28">
        <v>11973546311.973391</v>
      </c>
      <c r="N93" s="28">
        <v>12292184403.671801</v>
      </c>
      <c r="O93" s="28">
        <v>13052153831.969999</v>
      </c>
      <c r="P93" s="28">
        <v>13874321955</v>
      </c>
      <c r="Q93" s="28">
        <v>14011646213.880001</v>
      </c>
      <c r="R93" s="28">
        <v>15018015049.77</v>
      </c>
      <c r="S93" s="28">
        <v>16716848705.639997</v>
      </c>
      <c r="T93" s="28">
        <v>15895798349.490002</v>
      </c>
      <c r="U93" s="28">
        <v>16332632010.609999</v>
      </c>
      <c r="V93" s="28">
        <v>17724830676.380001</v>
      </c>
    </row>
    <row r="95" spans="1:22" s="17" customFormat="1" ht="13.2" thickBot="1" x14ac:dyDescent="0.25">
      <c r="A95" s="55"/>
      <c r="B95" s="30" t="s">
        <v>87</v>
      </c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</row>
    <row r="96" spans="1:22" s="17" customFormat="1" ht="13.2" thickBot="1" x14ac:dyDescent="0.25">
      <c r="A96" s="55"/>
      <c r="B96" s="27"/>
      <c r="C96" s="33" t="s">
        <v>23</v>
      </c>
      <c r="D96" s="33" t="s">
        <v>24</v>
      </c>
      <c r="E96" s="33" t="s">
        <v>25</v>
      </c>
      <c r="F96" s="33" t="s">
        <v>26</v>
      </c>
      <c r="G96" s="33" t="s">
        <v>27</v>
      </c>
      <c r="H96" s="33" t="s">
        <v>28</v>
      </c>
      <c r="I96" s="33" t="s">
        <v>29</v>
      </c>
      <c r="J96" s="33" t="s">
        <v>30</v>
      </c>
      <c r="K96" s="33" t="s">
        <v>211</v>
      </c>
      <c r="L96" s="33" t="s">
        <v>212</v>
      </c>
      <c r="M96" s="33" t="s">
        <v>213</v>
      </c>
      <c r="N96" s="33" t="s">
        <v>217</v>
      </c>
      <c r="O96" s="33" t="s">
        <v>219</v>
      </c>
      <c r="P96" s="33" t="s">
        <v>220</v>
      </c>
      <c r="Q96" s="33" t="s">
        <v>221</v>
      </c>
      <c r="R96" s="33" t="s">
        <v>222</v>
      </c>
      <c r="S96" s="37" t="s">
        <v>223</v>
      </c>
      <c r="T96" s="37" t="s">
        <v>224</v>
      </c>
      <c r="U96" s="24" t="s">
        <v>228</v>
      </c>
      <c r="V96" s="24" t="s">
        <v>229</v>
      </c>
    </row>
    <row r="97" spans="1:22" s="17" customFormat="1" x14ac:dyDescent="0.2">
      <c r="A97" s="55"/>
      <c r="B97" s="40" t="s">
        <v>184</v>
      </c>
      <c r="C97" s="50">
        <v>0.69270683078466755</v>
      </c>
      <c r="D97" s="50">
        <v>0.6157074524725572</v>
      </c>
      <c r="E97" s="50">
        <v>0.58220561045349151</v>
      </c>
      <c r="F97" s="50">
        <v>0.59179420343344902</v>
      </c>
      <c r="G97" s="50">
        <v>0.63656670843757823</v>
      </c>
      <c r="H97" s="50">
        <v>0.67557540449667353</v>
      </c>
      <c r="I97" s="50">
        <v>0.66386551010117356</v>
      </c>
      <c r="J97" s="50">
        <v>0.68935198606348358</v>
      </c>
      <c r="K97" s="59">
        <v>0.64294421014199821</v>
      </c>
      <c r="L97" s="59">
        <v>0.62459040730006588</v>
      </c>
      <c r="M97" s="59">
        <v>0.79064365620471555</v>
      </c>
      <c r="N97" s="59">
        <v>0.72644145152928052</v>
      </c>
      <c r="O97" s="59">
        <v>0.73475376040153018</v>
      </c>
      <c r="P97" s="59">
        <v>0.67738577325793337</v>
      </c>
      <c r="Q97" s="59">
        <v>0.70833018700786599</v>
      </c>
      <c r="R97" s="59">
        <v>0.68626626504958455</v>
      </c>
      <c r="S97" s="59">
        <v>0.68775977389958276</v>
      </c>
      <c r="T97" s="59">
        <v>0.72537473947635345</v>
      </c>
      <c r="U97" s="59">
        <v>0.73192449879154042</v>
      </c>
      <c r="V97" s="59">
        <v>0.73141323182613083</v>
      </c>
    </row>
    <row r="98" spans="1:22" s="17" customFormat="1" x14ac:dyDescent="0.2">
      <c r="A98" s="55"/>
      <c r="B98" s="40" t="s">
        <v>185</v>
      </c>
      <c r="C98" s="50">
        <v>4.571885044110955E-2</v>
      </c>
      <c r="D98" s="50">
        <v>7.453950243976401E-2</v>
      </c>
      <c r="E98" s="50">
        <v>7.9053132643777141E-2</v>
      </c>
      <c r="F98" s="50">
        <v>5.9710258933569585E-2</v>
      </c>
      <c r="G98" s="50">
        <v>4.4068360876041768E-2</v>
      </c>
      <c r="H98" s="50">
        <v>4.4675275509479417E-2</v>
      </c>
      <c r="I98" s="50">
        <v>4.5526802429806376E-2</v>
      </c>
      <c r="J98" s="50">
        <v>5.7534011951824865E-2</v>
      </c>
      <c r="K98" s="59">
        <v>6.8449086099096584E-2</v>
      </c>
      <c r="L98" s="59">
        <v>5.2164174084051405E-2</v>
      </c>
      <c r="M98" s="59">
        <v>5.5529274046133906E-2</v>
      </c>
      <c r="N98" s="59">
        <v>5.9702565310326063E-2</v>
      </c>
      <c r="O98" s="59">
        <v>5.7722552846124695E-2</v>
      </c>
      <c r="P98" s="59">
        <v>7.1845143291142277E-2</v>
      </c>
      <c r="Q98" s="59">
        <v>6.1691961263976018E-2</v>
      </c>
      <c r="R98" s="59">
        <v>6.8751090898822989E-2</v>
      </c>
      <c r="S98" s="59">
        <v>7.1285775820508337E-2</v>
      </c>
      <c r="T98" s="59">
        <v>1.9932847347799543E-2</v>
      </c>
      <c r="U98" s="59">
        <v>1.5121697569216844E-2</v>
      </c>
      <c r="V98" s="59">
        <v>1.6360209886056829E-2</v>
      </c>
    </row>
    <row r="99" spans="1:22" s="17" customFormat="1" x14ac:dyDescent="0.2">
      <c r="A99" s="55"/>
      <c r="B99" s="40" t="s">
        <v>186</v>
      </c>
      <c r="C99" s="50">
        <v>3.9230176673552816E-2</v>
      </c>
      <c r="D99" s="50">
        <v>7.3887735052733911E-2</v>
      </c>
      <c r="E99" s="50">
        <v>2.010394417923882E-2</v>
      </c>
      <c r="F99" s="50">
        <v>2.5724229827796419E-2</v>
      </c>
      <c r="G99" s="50">
        <v>2.7741429961037192E-2</v>
      </c>
      <c r="H99" s="50">
        <v>1.3782854890657724E-2</v>
      </c>
      <c r="I99" s="50">
        <v>1.7488020984230471E-2</v>
      </c>
      <c r="J99" s="50">
        <v>2.103209235526108E-2</v>
      </c>
      <c r="K99" s="59">
        <v>1.7783903760669822E-2</v>
      </c>
      <c r="L99" s="59">
        <v>4.299800141617971E-2</v>
      </c>
      <c r="M99" s="59">
        <v>6.8425942749348059E-2</v>
      </c>
      <c r="N99" s="59">
        <v>5.4924465272168849E-2</v>
      </c>
      <c r="O99" s="59">
        <v>1.9773616763991048E-2</v>
      </c>
      <c r="P99" s="59">
        <v>1.564621207877772E-2</v>
      </c>
      <c r="Q99" s="59">
        <v>1.6741440965884181E-2</v>
      </c>
      <c r="R99" s="59">
        <v>2.1685430703200195E-2</v>
      </c>
      <c r="S99" s="59">
        <v>1.6445781516974421E-2</v>
      </c>
      <c r="T99" s="59">
        <v>1.1130500187380063E-2</v>
      </c>
      <c r="U99" s="59">
        <v>9.219834574206786E-3</v>
      </c>
      <c r="V99" s="59">
        <v>-8.6685482160044607E-3</v>
      </c>
    </row>
    <row r="100" spans="1:22" s="17" customFormat="1" x14ac:dyDescent="0.2">
      <c r="A100" s="55"/>
      <c r="B100" s="40" t="s">
        <v>187</v>
      </c>
      <c r="C100" s="50">
        <v>2.0052775544802004E-2</v>
      </c>
      <c r="D100" s="50">
        <v>1.2870379033325571E-2</v>
      </c>
      <c r="E100" s="50">
        <v>4.0555510673777606E-2</v>
      </c>
      <c r="F100" s="50">
        <v>5.3710479517948821E-2</v>
      </c>
      <c r="G100" s="50">
        <v>3.0336451566977656E-2</v>
      </c>
      <c r="H100" s="50">
        <v>1.8233455545778741E-2</v>
      </c>
      <c r="I100" s="50">
        <v>1.584045162313439E-2</v>
      </c>
      <c r="J100" s="50">
        <v>1.5201218787697235E-2</v>
      </c>
      <c r="K100" s="59">
        <v>1.7256255190569999E-2</v>
      </c>
      <c r="L100" s="59">
        <v>1.1556832036485817E-2</v>
      </c>
      <c r="M100" s="59">
        <v>9.4028059051240002E-3</v>
      </c>
      <c r="N100" s="59">
        <v>8.0116852088205157E-3</v>
      </c>
      <c r="O100" s="59">
        <v>9.0290954077074641E-3</v>
      </c>
      <c r="P100" s="59">
        <v>2.887899545729563E-2</v>
      </c>
      <c r="Q100" s="59">
        <v>9.6694516977270766E-3</v>
      </c>
      <c r="R100" s="59">
        <v>1.7569267414560091E-2</v>
      </c>
      <c r="S100" s="59">
        <v>1.629528439843439E-2</v>
      </c>
      <c r="T100" s="59">
        <v>3.9652900757988864E-2</v>
      </c>
      <c r="U100" s="59">
        <v>1.6631073015218566E-2</v>
      </c>
      <c r="V100" s="59">
        <v>3.6506623753409691E-2</v>
      </c>
    </row>
    <row r="101" spans="1:22" s="17" customFormat="1" x14ac:dyDescent="0.2">
      <c r="A101" s="55"/>
      <c r="B101" s="40" t="s">
        <v>188</v>
      </c>
      <c r="C101" s="50">
        <v>2.5136547180388092E-2</v>
      </c>
      <c r="D101" s="50">
        <v>2.8737761743458823E-2</v>
      </c>
      <c r="E101" s="50">
        <v>7.151446501383861E-2</v>
      </c>
      <c r="F101" s="50">
        <v>1.7927618175555222E-2</v>
      </c>
      <c r="G101" s="50">
        <v>1.6148446002523568E-2</v>
      </c>
      <c r="H101" s="50">
        <v>1.2446787809040625E-2</v>
      </c>
      <c r="I101" s="50">
        <v>8.9173030852350756E-3</v>
      </c>
      <c r="J101" s="50">
        <v>1.02593937779248E-2</v>
      </c>
      <c r="K101" s="59">
        <v>8.9768164367210086E-3</v>
      </c>
      <c r="L101" s="59">
        <v>8.4531539283326587E-3</v>
      </c>
      <c r="M101" s="59">
        <v>1.1242077265456082E-2</v>
      </c>
      <c r="N101" s="59">
        <v>8.8717612096455099E-3</v>
      </c>
      <c r="O101" s="59">
        <v>4.6856081607474761E-3</v>
      </c>
      <c r="P101" s="59">
        <v>9.3252534075621164E-3</v>
      </c>
      <c r="Q101" s="59">
        <v>9.984681716568718E-3</v>
      </c>
      <c r="R101" s="59">
        <v>1.2228666348664699E-2</v>
      </c>
      <c r="S101" s="59">
        <v>1.1807306170698204E-2</v>
      </c>
      <c r="T101" s="59">
        <v>3.528476747468702E-2</v>
      </c>
      <c r="U101" s="59">
        <v>4.8740542887531435E-2</v>
      </c>
      <c r="V101" s="59">
        <v>2.0465345938740501E-2</v>
      </c>
    </row>
    <row r="102" spans="1:22" s="17" customFormat="1" x14ac:dyDescent="0.2">
      <c r="A102" s="55"/>
      <c r="B102" s="40" t="s">
        <v>189</v>
      </c>
      <c r="C102" s="50">
        <v>7.7861549277426445E-2</v>
      </c>
      <c r="D102" s="50">
        <v>9.3513562955189561E-2</v>
      </c>
      <c r="E102" s="50">
        <v>9.6800076496629528E-2</v>
      </c>
      <c r="F102" s="50">
        <v>9.9312770374197196E-2</v>
      </c>
      <c r="G102" s="50">
        <v>0.10157540979212906</v>
      </c>
      <c r="H102" s="50">
        <v>8.8662825223814232E-2</v>
      </c>
      <c r="I102" s="50">
        <v>4.5040964528612528E-3</v>
      </c>
      <c r="J102" s="50">
        <v>8.9406357082343173E-3</v>
      </c>
      <c r="K102" s="59">
        <v>1.3185063209454853E-2</v>
      </c>
      <c r="L102" s="59">
        <v>1.3927284150134408E-2</v>
      </c>
      <c r="M102" s="59">
        <v>5.1504272370675192E-3</v>
      </c>
      <c r="N102" s="59">
        <v>6.0351010291901375E-3</v>
      </c>
      <c r="O102" s="59">
        <v>1.3689564098205436E-2</v>
      </c>
      <c r="P102" s="59">
        <v>1.115085844694085E-2</v>
      </c>
      <c r="Q102" s="59">
        <v>1.6457580077582433E-2</v>
      </c>
      <c r="R102" s="59">
        <v>6.0684989585739028E-3</v>
      </c>
      <c r="S102" s="59">
        <v>1.0534572682625242E-2</v>
      </c>
      <c r="T102" s="59">
        <v>2.6379249941004684E-2</v>
      </c>
      <c r="U102" s="59">
        <v>6.2926270048274382E-3</v>
      </c>
      <c r="V102" s="59">
        <v>3.2943143654518017E-2</v>
      </c>
    </row>
    <row r="103" spans="1:22" s="17" customFormat="1" ht="13.2" thickBot="1" x14ac:dyDescent="0.25">
      <c r="A103" s="55"/>
      <c r="B103" s="55" t="s">
        <v>190</v>
      </c>
      <c r="C103" s="50">
        <v>9.9293270098052763E-2</v>
      </c>
      <c r="D103" s="50">
        <v>0.10074360630297098</v>
      </c>
      <c r="E103" s="50">
        <v>0.10976726053924682</v>
      </c>
      <c r="F103" s="50">
        <v>0.15182043973748358</v>
      </c>
      <c r="G103" s="50">
        <v>0.14356319336371312</v>
      </c>
      <c r="H103" s="50">
        <v>0.14662339652455569</v>
      </c>
      <c r="I103" s="50">
        <v>0.24385781532355871</v>
      </c>
      <c r="J103" s="50">
        <v>0.19768066135557411</v>
      </c>
      <c r="K103" s="59">
        <v>0.23140478148365246</v>
      </c>
      <c r="L103" s="59">
        <v>0.24631006423830371</v>
      </c>
      <c r="M103" s="59">
        <v>0.11916213915005887</v>
      </c>
      <c r="N103" s="59">
        <v>0.18050393291665431</v>
      </c>
      <c r="O103" s="59">
        <v>0.16034578018264611</v>
      </c>
      <c r="P103" s="59">
        <v>0.18576839967600253</v>
      </c>
      <c r="Q103" s="59">
        <v>0.17712487674953009</v>
      </c>
      <c r="R103" s="59">
        <v>0.18743078062659355</v>
      </c>
      <c r="S103" s="59">
        <v>0.18587150551117679</v>
      </c>
      <c r="T103" s="59">
        <v>0.14224499481478645</v>
      </c>
      <c r="U103" s="59">
        <v>0.17206972615745864</v>
      </c>
      <c r="V103" s="59">
        <v>0.17097999315714857</v>
      </c>
    </row>
    <row r="104" spans="1:22" s="17" customFormat="1" ht="13.2" thickBot="1" x14ac:dyDescent="0.25">
      <c r="A104" s="55"/>
      <c r="B104" s="36" t="s">
        <v>129</v>
      </c>
      <c r="C104" s="28">
        <v>3952190140.7160106</v>
      </c>
      <c r="D104" s="28">
        <v>3351440135.6142163</v>
      </c>
      <c r="E104" s="28">
        <v>3356929427.6207132</v>
      </c>
      <c r="F104" s="28">
        <v>3185070262.712132</v>
      </c>
      <c r="G104" s="28">
        <v>3300158628.1343503</v>
      </c>
      <c r="H104" s="28">
        <v>2893320074.0141897</v>
      </c>
      <c r="I104" s="28">
        <v>2508766974.7457652</v>
      </c>
      <c r="J104" s="28">
        <v>2739992991.9054494</v>
      </c>
      <c r="K104" s="28">
        <v>2488812333.0040002</v>
      </c>
      <c r="L104" s="28">
        <v>2394912424.9300003</v>
      </c>
      <c r="M104" s="28">
        <v>3379111058.6900001</v>
      </c>
      <c r="N104" s="28">
        <v>2443990881.0699997</v>
      </c>
      <c r="O104" s="28">
        <v>1976598090.8399999</v>
      </c>
      <c r="P104" s="28">
        <v>2284400821</v>
      </c>
      <c r="Q104" s="28">
        <v>2520014830.7400002</v>
      </c>
      <c r="R104" s="28">
        <v>2755319970.25</v>
      </c>
      <c r="S104" s="28">
        <v>3146951414.0499997</v>
      </c>
      <c r="T104" s="28">
        <v>3450370476.9299998</v>
      </c>
      <c r="U104" s="28">
        <v>3525422289.1299996</v>
      </c>
      <c r="V104" s="28">
        <v>3643810404.3400002</v>
      </c>
    </row>
    <row r="105" spans="1:22" s="18" customFormat="1" x14ac:dyDescent="0.2">
      <c r="A105" s="60"/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</row>
    <row r="106" spans="1:22" s="17" customFormat="1" ht="13.2" thickBot="1" x14ac:dyDescent="0.25">
      <c r="A106" s="55"/>
      <c r="B106" s="30" t="s">
        <v>88</v>
      </c>
      <c r="C106" s="55"/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</row>
    <row r="107" spans="1:22" s="17" customFormat="1" ht="13.2" thickBot="1" x14ac:dyDescent="0.25">
      <c r="A107" s="55"/>
      <c r="B107" s="27"/>
      <c r="C107" s="33" t="s">
        <v>23</v>
      </c>
      <c r="D107" s="33" t="s">
        <v>24</v>
      </c>
      <c r="E107" s="33" t="s">
        <v>25</v>
      </c>
      <c r="F107" s="33" t="s">
        <v>26</v>
      </c>
      <c r="G107" s="33" t="s">
        <v>27</v>
      </c>
      <c r="H107" s="33" t="s">
        <v>28</v>
      </c>
      <c r="I107" s="33" t="s">
        <v>29</v>
      </c>
      <c r="J107" s="33" t="s">
        <v>30</v>
      </c>
      <c r="K107" s="33" t="s">
        <v>211</v>
      </c>
      <c r="L107" s="33" t="s">
        <v>212</v>
      </c>
      <c r="M107" s="33" t="s">
        <v>213</v>
      </c>
      <c r="N107" s="33" t="s">
        <v>217</v>
      </c>
      <c r="O107" s="33" t="s">
        <v>219</v>
      </c>
      <c r="P107" s="33" t="s">
        <v>220</v>
      </c>
      <c r="Q107" s="33" t="s">
        <v>221</v>
      </c>
      <c r="R107" s="33" t="s">
        <v>222</v>
      </c>
      <c r="S107" s="37" t="s">
        <v>223</v>
      </c>
      <c r="T107" s="37" t="s">
        <v>224</v>
      </c>
      <c r="U107" s="24" t="s">
        <v>228</v>
      </c>
      <c r="V107" s="24" t="s">
        <v>229</v>
      </c>
    </row>
    <row r="108" spans="1:22" s="17" customFormat="1" x14ac:dyDescent="0.2">
      <c r="A108" s="55"/>
      <c r="B108" s="40" t="s">
        <v>184</v>
      </c>
      <c r="C108" s="50">
        <v>0.76843734353345816</v>
      </c>
      <c r="D108" s="50">
        <v>0.75896767224109407</v>
      </c>
      <c r="E108" s="50">
        <v>0.74753976715341364</v>
      </c>
      <c r="F108" s="50">
        <v>0.72799712634639135</v>
      </c>
      <c r="G108" s="50">
        <v>0.74760667349161014</v>
      </c>
      <c r="H108" s="50">
        <v>0.77402426363598975</v>
      </c>
      <c r="I108" s="50">
        <v>0.6690979432364853</v>
      </c>
      <c r="J108" s="50">
        <v>0.65491713858380851</v>
      </c>
      <c r="K108" s="50">
        <v>0.61284477868928999</v>
      </c>
      <c r="L108" s="50">
        <v>0.63620345613958684</v>
      </c>
      <c r="M108" s="50">
        <v>0.625513281149084</v>
      </c>
      <c r="N108" s="50">
        <v>0.63641885174361257</v>
      </c>
      <c r="O108" s="50">
        <v>0.65638850534240289</v>
      </c>
      <c r="P108" s="50">
        <v>0.6861520585809876</v>
      </c>
      <c r="Q108" s="50">
        <v>0.69164184059580747</v>
      </c>
      <c r="R108" s="50">
        <v>0.69942863515589859</v>
      </c>
      <c r="S108" s="50">
        <v>0.6429009439427501</v>
      </c>
      <c r="T108" s="50">
        <v>0.62668783960207786</v>
      </c>
      <c r="U108" s="50">
        <v>0.74254582305582495</v>
      </c>
      <c r="V108" s="50">
        <v>0.7460477097809638</v>
      </c>
    </row>
    <row r="109" spans="1:22" s="17" customFormat="1" x14ac:dyDescent="0.2">
      <c r="A109" s="55"/>
      <c r="B109" s="40" t="s">
        <v>185</v>
      </c>
      <c r="C109" s="50">
        <v>0.1040018859957202</v>
      </c>
      <c r="D109" s="50">
        <v>7.2796052433419731E-2</v>
      </c>
      <c r="E109" s="50">
        <v>7.9818030821083449E-2</v>
      </c>
      <c r="F109" s="50">
        <v>6.3138429427899198E-2</v>
      </c>
      <c r="G109" s="50">
        <v>5.309532590333025E-2</v>
      </c>
      <c r="H109" s="50">
        <v>4.9926136179695497E-2</v>
      </c>
      <c r="I109" s="50">
        <v>5.8477756893737992E-2</v>
      </c>
      <c r="J109" s="50">
        <v>4.7880499211557299E-2</v>
      </c>
      <c r="K109" s="50">
        <v>8.0963777640739962E-2</v>
      </c>
      <c r="L109" s="50">
        <v>3.4828047171461131E-2</v>
      </c>
      <c r="M109" s="50">
        <v>3.431285111204712E-2</v>
      </c>
      <c r="N109" s="50">
        <v>3.7079389200675904E-2</v>
      </c>
      <c r="O109" s="50">
        <v>4.3433544917426174E-2</v>
      </c>
      <c r="P109" s="50">
        <v>1.7438747915164355E-2</v>
      </c>
      <c r="Q109" s="50">
        <v>2.4910628704167149E-2</v>
      </c>
      <c r="R109" s="50">
        <v>3.7201291129068816E-2</v>
      </c>
      <c r="S109" s="50">
        <v>4.147569282030427E-2</v>
      </c>
      <c r="T109" s="50">
        <v>1.072283202613117E-2</v>
      </c>
      <c r="U109" s="50">
        <v>7.2224865023036893E-3</v>
      </c>
      <c r="V109" s="50">
        <v>9.0240558855613426E-3</v>
      </c>
    </row>
    <row r="110" spans="1:22" s="17" customFormat="1" x14ac:dyDescent="0.2">
      <c r="A110" s="55"/>
      <c r="B110" s="40" t="s">
        <v>186</v>
      </c>
      <c r="C110" s="50">
        <v>5.3254006613361379E-3</v>
      </c>
      <c r="D110" s="50">
        <v>2.3207694142101307E-2</v>
      </c>
      <c r="E110" s="50">
        <v>8.1348688935062082E-3</v>
      </c>
      <c r="F110" s="50">
        <v>2.7641062455243729E-2</v>
      </c>
      <c r="G110" s="50">
        <v>1.081755354810472E-2</v>
      </c>
      <c r="H110" s="50">
        <v>1.5188308317231991E-3</v>
      </c>
      <c r="I110" s="50">
        <v>1.0268198066490163E-2</v>
      </c>
      <c r="J110" s="50">
        <v>1.2449068176740505E-2</v>
      </c>
      <c r="K110" s="50">
        <v>1.1461917740755471E-2</v>
      </c>
      <c r="L110" s="50">
        <v>3.3122446714621829E-3</v>
      </c>
      <c r="M110" s="50">
        <v>9.7504822034644324E-3</v>
      </c>
      <c r="N110" s="50">
        <v>7.9732838925704909E-3</v>
      </c>
      <c r="O110" s="50">
        <v>1.2146668518985329E-3</v>
      </c>
      <c r="P110" s="50">
        <v>4.3750080302742229E-3</v>
      </c>
      <c r="Q110" s="50">
        <v>2.9928327367006938E-5</v>
      </c>
      <c r="R110" s="50">
        <v>9.5166637760044203E-3</v>
      </c>
      <c r="S110" s="50">
        <v>4.9418755676915813E-3</v>
      </c>
      <c r="T110" s="50">
        <v>3.9588516924866368E-3</v>
      </c>
      <c r="U110" s="50">
        <v>3.0125834374584485E-3</v>
      </c>
      <c r="V110" s="50">
        <v>2.5996964477939524E-3</v>
      </c>
    </row>
    <row r="111" spans="1:22" s="17" customFormat="1" x14ac:dyDescent="0.2">
      <c r="A111" s="55"/>
      <c r="B111" s="40" t="s">
        <v>187</v>
      </c>
      <c r="C111" s="50">
        <v>2.5741501080988945E-2</v>
      </c>
      <c r="D111" s="50">
        <v>5.3790774613898234E-3</v>
      </c>
      <c r="E111" s="50">
        <v>2.0039195380732081E-2</v>
      </c>
      <c r="F111" s="50">
        <v>2.2284593854490754E-2</v>
      </c>
      <c r="G111" s="50">
        <v>2.3863742101569198E-2</v>
      </c>
      <c r="H111" s="50">
        <v>2.3585731242946519E-2</v>
      </c>
      <c r="I111" s="50">
        <v>7.5750013047039322E-2</v>
      </c>
      <c r="J111" s="50">
        <v>7.4386087763160941E-2</v>
      </c>
      <c r="K111" s="50">
        <v>6.7287698360982806E-2</v>
      </c>
      <c r="L111" s="50">
        <v>7.9647631017416176E-2</v>
      </c>
      <c r="M111" s="50">
        <v>7.7773627132943279E-2</v>
      </c>
      <c r="N111" s="50">
        <v>7.1685437688800979E-2</v>
      </c>
      <c r="O111" s="50">
        <v>7.0984941441911559E-2</v>
      </c>
      <c r="P111" s="50">
        <v>6.8919540230143461E-2</v>
      </c>
      <c r="Q111" s="50">
        <v>7.1811994502605045E-2</v>
      </c>
      <c r="R111" s="50">
        <v>5.6837906506357505E-2</v>
      </c>
      <c r="S111" s="50">
        <v>8.2817678424330549E-2</v>
      </c>
      <c r="T111" s="50">
        <v>1.166073113027059E-3</v>
      </c>
      <c r="U111" s="50">
        <v>1.2566783952292365E-2</v>
      </c>
      <c r="V111" s="50">
        <v>6.0003336512824473E-3</v>
      </c>
    </row>
    <row r="112" spans="1:22" s="17" customFormat="1" x14ac:dyDescent="0.2">
      <c r="A112" s="55"/>
      <c r="B112" s="40" t="s">
        <v>188</v>
      </c>
      <c r="C112" s="50">
        <v>1.2732694601732663E-2</v>
      </c>
      <c r="D112" s="50">
        <v>1.5827981604358211E-2</v>
      </c>
      <c r="E112" s="50">
        <v>1.6731374981263175E-2</v>
      </c>
      <c r="F112" s="50">
        <v>1.4834447211162678E-2</v>
      </c>
      <c r="G112" s="50">
        <v>2.9853869257992886E-2</v>
      </c>
      <c r="H112" s="50">
        <v>6.4709205348278754E-3</v>
      </c>
      <c r="I112" s="50">
        <v>9.7795366973923992E-3</v>
      </c>
      <c r="J112" s="50">
        <v>2.6827020770180388E-2</v>
      </c>
      <c r="K112" s="50">
        <v>3.4485597943621334E-2</v>
      </c>
      <c r="L112" s="50">
        <v>2.414109641789447E-2</v>
      </c>
      <c r="M112" s="50">
        <v>2.3912093429577883E-2</v>
      </c>
      <c r="N112" s="50">
        <v>3.1546984687801739E-2</v>
      </c>
      <c r="O112" s="50">
        <v>2.5023152509997752E-2</v>
      </c>
      <c r="P112" s="50">
        <v>1.8567595965085882E-2</v>
      </c>
      <c r="Q112" s="50">
        <v>1.0137655007710689E-2</v>
      </c>
      <c r="R112" s="50">
        <v>1.3622566744867557E-2</v>
      </c>
      <c r="S112" s="50">
        <v>1.4823553333089651E-2</v>
      </c>
      <c r="T112" s="50">
        <v>1.4192345286681621E-2</v>
      </c>
      <c r="U112" s="50">
        <v>1.703417430094574E-2</v>
      </c>
      <c r="V112" s="50">
        <v>2.0143868302774232E-3</v>
      </c>
    </row>
    <row r="113" spans="1:22" s="17" customFormat="1" x14ac:dyDescent="0.2">
      <c r="A113" s="55"/>
      <c r="B113" s="40" t="s">
        <v>189</v>
      </c>
      <c r="C113" s="50">
        <v>3.7000196154027085E-3</v>
      </c>
      <c r="D113" s="50">
        <v>9.2636279004561506E-3</v>
      </c>
      <c r="E113" s="50">
        <v>4.0833649009275139E-3</v>
      </c>
      <c r="F113" s="50">
        <v>1.1707332906629433E-3</v>
      </c>
      <c r="G113" s="50">
        <v>1.1518119109064705E-2</v>
      </c>
      <c r="H113" s="50">
        <v>1.4954094992004649E-3</v>
      </c>
      <c r="I113" s="50">
        <v>1.7707070511494036E-2</v>
      </c>
      <c r="J113" s="50">
        <v>2.0424651896110327E-2</v>
      </c>
      <c r="K113" s="50">
        <v>3.1848936258327562E-2</v>
      </c>
      <c r="L113" s="50">
        <v>6.3015062950635536E-3</v>
      </c>
      <c r="M113" s="50">
        <v>8.8506945552804632E-3</v>
      </c>
      <c r="N113" s="50">
        <v>5.9009857799660883E-3</v>
      </c>
      <c r="O113" s="50">
        <v>1.1560232750495588E-2</v>
      </c>
      <c r="P113" s="50">
        <v>3.8702760374129349E-3</v>
      </c>
      <c r="Q113" s="50">
        <v>5.016457273469406E-4</v>
      </c>
      <c r="R113" s="50">
        <v>7.8729866379378295E-3</v>
      </c>
      <c r="S113" s="50">
        <v>1.6001048495437091E-2</v>
      </c>
      <c r="T113" s="50">
        <v>2.5017243462087679E-2</v>
      </c>
      <c r="U113" s="50">
        <v>1.9613281986341526E-2</v>
      </c>
      <c r="V113" s="50">
        <v>1.857068645529316E-2</v>
      </c>
    </row>
    <row r="114" spans="1:22" s="17" customFormat="1" ht="13.2" thickBot="1" x14ac:dyDescent="0.25">
      <c r="A114" s="55"/>
      <c r="B114" s="55" t="s">
        <v>190</v>
      </c>
      <c r="C114" s="50">
        <v>8.0061154511362087E-2</v>
      </c>
      <c r="D114" s="50">
        <v>0.11455789421717985</v>
      </c>
      <c r="E114" s="50">
        <v>0.12365339786907346</v>
      </c>
      <c r="F114" s="50">
        <v>0.14293360741414932</v>
      </c>
      <c r="G114" s="50">
        <v>0.1232447165883285</v>
      </c>
      <c r="H114" s="50">
        <v>0.14297870807561627</v>
      </c>
      <c r="I114" s="50">
        <v>0.15891948154736066</v>
      </c>
      <c r="J114" s="50">
        <v>0.16311553359844233</v>
      </c>
      <c r="K114" s="50">
        <v>0.16110713911356869</v>
      </c>
      <c r="L114" s="50">
        <v>0.21556562110740785</v>
      </c>
      <c r="M114" s="50">
        <v>0.21988716606956454</v>
      </c>
      <c r="N114" s="50">
        <v>0.20939532658552565</v>
      </c>
      <c r="O114" s="50">
        <v>0.19139506730397307</v>
      </c>
      <c r="P114" s="50">
        <v>0.20067647905069619</v>
      </c>
      <c r="Q114" s="50">
        <v>0.20096596069027478</v>
      </c>
      <c r="R114" s="50">
        <v>0.17551995004986534</v>
      </c>
      <c r="S114" s="50">
        <v>0.19703920741639674</v>
      </c>
      <c r="T114" s="50">
        <v>0.31825481481750817</v>
      </c>
      <c r="U114" s="50">
        <v>0.19800486676483323</v>
      </c>
      <c r="V114" s="50">
        <v>0.21574313094882791</v>
      </c>
    </row>
    <row r="115" spans="1:22" s="17" customFormat="1" ht="13.2" thickBot="1" x14ac:dyDescent="0.25">
      <c r="A115" s="55"/>
      <c r="B115" s="36" t="s">
        <v>129</v>
      </c>
      <c r="C115" s="28">
        <v>4472623505.5045528</v>
      </c>
      <c r="D115" s="28">
        <v>4105578348.4804549</v>
      </c>
      <c r="E115" s="28">
        <v>3976340777.5780535</v>
      </c>
      <c r="F115" s="28">
        <v>3743127437.7603941</v>
      </c>
      <c r="G115" s="28">
        <v>3643704930.3992434</v>
      </c>
      <c r="H115" s="28">
        <v>3503870346.4177995</v>
      </c>
      <c r="I115" s="28">
        <v>3897534100.2483902</v>
      </c>
      <c r="J115" s="28">
        <v>4382679277.2682304</v>
      </c>
      <c r="K115" s="28">
        <v>4112756819.6459999</v>
      </c>
      <c r="L115" s="28">
        <v>4061149972.7729998</v>
      </c>
      <c r="M115" s="28">
        <v>4603174780.9899998</v>
      </c>
      <c r="N115" s="28">
        <v>4445816137.8800001</v>
      </c>
      <c r="O115" s="28">
        <v>4733972512.6799994</v>
      </c>
      <c r="P115" s="28">
        <v>5159925011</v>
      </c>
      <c r="Q115" s="28">
        <v>5304538508.0499992</v>
      </c>
      <c r="R115" s="28">
        <v>6160520375.6199999</v>
      </c>
      <c r="S115" s="28">
        <v>6362395566.0799999</v>
      </c>
      <c r="T115" s="28">
        <v>6020536724.1299992</v>
      </c>
      <c r="U115" s="28">
        <v>6891488130.0400009</v>
      </c>
      <c r="V115" s="28">
        <v>6260770181</v>
      </c>
    </row>
    <row r="116" spans="1:22" s="17" customFormat="1" x14ac:dyDescent="0.2">
      <c r="A116" s="55"/>
      <c r="B116" s="55"/>
      <c r="C116" s="55"/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</row>
    <row r="117" spans="1:22" s="17" customFormat="1" ht="13.2" thickBot="1" x14ac:dyDescent="0.25">
      <c r="A117" s="55"/>
      <c r="B117" s="30" t="s">
        <v>89</v>
      </c>
      <c r="C117" s="55"/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</row>
    <row r="118" spans="1:22" s="17" customFormat="1" ht="13.2" thickBot="1" x14ac:dyDescent="0.25">
      <c r="A118" s="55"/>
      <c r="B118" s="27"/>
      <c r="C118" s="33" t="s">
        <v>23</v>
      </c>
      <c r="D118" s="33" t="s">
        <v>24</v>
      </c>
      <c r="E118" s="33" t="s">
        <v>25</v>
      </c>
      <c r="F118" s="33" t="s">
        <v>26</v>
      </c>
      <c r="G118" s="33" t="s">
        <v>27</v>
      </c>
      <c r="H118" s="33" t="s">
        <v>28</v>
      </c>
      <c r="I118" s="33" t="s">
        <v>29</v>
      </c>
      <c r="J118" s="33" t="s">
        <v>30</v>
      </c>
      <c r="K118" s="33" t="s">
        <v>211</v>
      </c>
      <c r="L118" s="33" t="s">
        <v>212</v>
      </c>
      <c r="M118" s="33" t="s">
        <v>213</v>
      </c>
      <c r="N118" s="33" t="s">
        <v>217</v>
      </c>
      <c r="O118" s="33" t="s">
        <v>219</v>
      </c>
      <c r="P118" s="33" t="s">
        <v>220</v>
      </c>
      <c r="Q118" s="33" t="s">
        <v>221</v>
      </c>
      <c r="R118" s="33" t="s">
        <v>222</v>
      </c>
      <c r="S118" s="37" t="s">
        <v>223</v>
      </c>
      <c r="T118" s="37" t="s">
        <v>224</v>
      </c>
      <c r="U118" s="24" t="s">
        <v>228</v>
      </c>
      <c r="V118" s="24" t="s">
        <v>229</v>
      </c>
    </row>
    <row r="119" spans="1:22" s="17" customFormat="1" x14ac:dyDescent="0.2">
      <c r="A119" s="55"/>
      <c r="B119" s="40" t="s">
        <v>184</v>
      </c>
      <c r="C119" s="50">
        <v>0.63360237633198913</v>
      </c>
      <c r="D119" s="50">
        <v>0.60974269889064214</v>
      </c>
      <c r="E119" s="50">
        <v>0.62297111670079175</v>
      </c>
      <c r="F119" s="50">
        <v>0.47219723987447126</v>
      </c>
      <c r="G119" s="50">
        <v>0.69351245282658891</v>
      </c>
      <c r="H119" s="50">
        <v>0.70098589300229264</v>
      </c>
      <c r="I119" s="50">
        <v>0.57308770350818661</v>
      </c>
      <c r="J119" s="50">
        <v>0.58113926051036724</v>
      </c>
      <c r="K119" s="59">
        <v>0.70255055073117467</v>
      </c>
      <c r="L119" s="59">
        <v>0.62686688830497761</v>
      </c>
      <c r="M119" s="59">
        <v>0.70763544927753563</v>
      </c>
      <c r="N119" s="59">
        <v>0.67252329803916677</v>
      </c>
      <c r="O119" s="59">
        <v>0.76194451931266449</v>
      </c>
      <c r="P119" s="59">
        <v>0.73682249241895481</v>
      </c>
      <c r="Q119" s="59">
        <v>0.7354496861072497</v>
      </c>
      <c r="R119" s="59">
        <v>0.74035425732318261</v>
      </c>
      <c r="S119" s="59">
        <v>0.56089739513195824</v>
      </c>
      <c r="T119" s="59">
        <v>0.62312059853766</v>
      </c>
      <c r="U119" s="59">
        <v>0.70875452174051101</v>
      </c>
      <c r="V119" s="59">
        <v>0.66636782970643849</v>
      </c>
    </row>
    <row r="120" spans="1:22" s="17" customFormat="1" x14ac:dyDescent="0.2">
      <c r="A120" s="55"/>
      <c r="B120" s="40" t="s">
        <v>185</v>
      </c>
      <c r="C120" s="50">
        <v>0.12369011284999296</v>
      </c>
      <c r="D120" s="50">
        <v>0.23811753727533408</v>
      </c>
      <c r="E120" s="50">
        <v>0.10156994259637282</v>
      </c>
      <c r="F120" s="50">
        <v>0.16624171838746243</v>
      </c>
      <c r="G120" s="50">
        <v>7.8423763153787268E-2</v>
      </c>
      <c r="H120" s="50">
        <v>0.11787802023659802</v>
      </c>
      <c r="I120" s="50">
        <v>0.11704975990252825</v>
      </c>
      <c r="J120" s="50">
        <v>0.11156886596648304</v>
      </c>
      <c r="K120" s="59">
        <v>6.6940573058468011E-2</v>
      </c>
      <c r="L120" s="59">
        <v>3.4495201365176378E-2</v>
      </c>
      <c r="M120" s="59">
        <v>5.6349042941156807E-2</v>
      </c>
      <c r="N120" s="59">
        <v>0.10756172099888496</v>
      </c>
      <c r="O120" s="59">
        <v>5.7416425710829715E-2</v>
      </c>
      <c r="P120" s="59">
        <v>2.5664169879026619E-2</v>
      </c>
      <c r="Q120" s="59">
        <v>5.5425372955591204E-2</v>
      </c>
      <c r="R120" s="59">
        <v>5.9262483692486316E-2</v>
      </c>
      <c r="S120" s="59">
        <v>9.9419176240141863E-2</v>
      </c>
      <c r="T120" s="59">
        <v>6.469150615899065E-2</v>
      </c>
      <c r="U120" s="59">
        <v>4.4448352693303245E-2</v>
      </c>
      <c r="V120" s="59">
        <v>8.3469420055838336E-2</v>
      </c>
    </row>
    <row r="121" spans="1:22" s="17" customFormat="1" x14ac:dyDescent="0.2">
      <c r="A121" s="55"/>
      <c r="B121" s="40" t="s">
        <v>186</v>
      </c>
      <c r="C121" s="50">
        <v>1.8648542443079247E-2</v>
      </c>
      <c r="D121" s="50">
        <v>3.6267330975877775E-2</v>
      </c>
      <c r="E121" s="50">
        <v>1.6948337154581057E-2</v>
      </c>
      <c r="F121" s="50">
        <v>5.0236295384034242E-2</v>
      </c>
      <c r="G121" s="50">
        <v>2.983012218903992E-2</v>
      </c>
      <c r="H121" s="50">
        <v>3.9855920486568004E-3</v>
      </c>
      <c r="I121" s="50">
        <v>4.1736040335365446E-2</v>
      </c>
      <c r="J121" s="50">
        <v>4.7363561190089934E-3</v>
      </c>
      <c r="K121" s="59">
        <v>1.9952549079889716E-2</v>
      </c>
      <c r="L121" s="59">
        <v>2.6549021082537608E-2</v>
      </c>
      <c r="M121" s="59">
        <v>3.1964718018075641E-2</v>
      </c>
      <c r="N121" s="59">
        <v>9.3398598052668296E-3</v>
      </c>
      <c r="O121" s="59">
        <v>4.0163145436811661E-2</v>
      </c>
      <c r="P121" s="59">
        <v>1.2035264814435793E-3</v>
      </c>
      <c r="Q121" s="59">
        <v>4.2170185895227695E-3</v>
      </c>
      <c r="R121" s="59">
        <v>9.5068730599102945E-3</v>
      </c>
      <c r="S121" s="59">
        <v>2.0705713205382066E-2</v>
      </c>
      <c r="T121" s="59">
        <v>1.8414930102488642E-2</v>
      </c>
      <c r="U121" s="59">
        <v>2.8961791147985038E-2</v>
      </c>
      <c r="V121" s="59">
        <v>1.2146438169278472E-2</v>
      </c>
    </row>
    <row r="122" spans="1:22" s="17" customFormat="1" x14ac:dyDescent="0.2">
      <c r="A122" s="55"/>
      <c r="B122" s="40" t="s">
        <v>187</v>
      </c>
      <c r="C122" s="50">
        <v>0.11852484748687624</v>
      </c>
      <c r="D122" s="50">
        <v>1.3971884583265598E-2</v>
      </c>
      <c r="E122" s="50">
        <v>3.7869752472767464E-2</v>
      </c>
      <c r="F122" s="50">
        <v>3.9330927228418675E-2</v>
      </c>
      <c r="G122" s="50">
        <v>1.4362868009732313E-2</v>
      </c>
      <c r="H122" s="50">
        <v>1.2556027818963703E-2</v>
      </c>
      <c r="I122" s="50">
        <v>1.3146681128387181E-2</v>
      </c>
      <c r="J122" s="50">
        <v>1.2745739290560916E-2</v>
      </c>
      <c r="K122" s="59">
        <v>2.9907213917978901E-3</v>
      </c>
      <c r="L122" s="59">
        <v>9.5863442671911686E-2</v>
      </c>
      <c r="M122" s="59">
        <v>1.834370001051196E-2</v>
      </c>
      <c r="N122" s="59">
        <v>1.5746072427474712E-2</v>
      </c>
      <c r="O122" s="59">
        <v>2.5247687138165412E-3</v>
      </c>
      <c r="P122" s="59">
        <v>1.1078105366868299E-2</v>
      </c>
      <c r="Q122" s="59">
        <v>6.0333709822852303E-3</v>
      </c>
      <c r="R122" s="59">
        <v>2.9438129800068739E-3</v>
      </c>
      <c r="S122" s="59">
        <v>3.8682942920651116E-2</v>
      </c>
      <c r="T122" s="59">
        <v>8.1606290368417232E-3</v>
      </c>
      <c r="U122" s="59">
        <v>7.8337212530051894E-4</v>
      </c>
      <c r="V122" s="59">
        <v>5.6971811357114507E-3</v>
      </c>
    </row>
    <row r="123" spans="1:22" s="17" customFormat="1" x14ac:dyDescent="0.2">
      <c r="A123" s="55"/>
      <c r="B123" s="40" t="s">
        <v>188</v>
      </c>
      <c r="C123" s="50">
        <v>8.0797599944028679E-3</v>
      </c>
      <c r="D123" s="50">
        <v>1.120277395467335E-2</v>
      </c>
      <c r="E123" s="50">
        <v>4.9573879842682994E-2</v>
      </c>
      <c r="F123" s="50">
        <v>6.0985475498593227E-2</v>
      </c>
      <c r="G123" s="50">
        <v>4.1739256526010751E-2</v>
      </c>
      <c r="H123" s="50">
        <v>1.3607635478409713E-2</v>
      </c>
      <c r="I123" s="50">
        <v>1.2178040147232165E-2</v>
      </c>
      <c r="J123" s="50">
        <v>1.3711863983964068E-2</v>
      </c>
      <c r="K123" s="59">
        <v>1.3893629868379123E-2</v>
      </c>
      <c r="L123" s="59">
        <v>1.1129242572807004E-2</v>
      </c>
      <c r="M123" s="59">
        <v>5.4855903151610225E-3</v>
      </c>
      <c r="N123" s="59">
        <v>2.2421941940263632E-2</v>
      </c>
      <c r="O123" s="59">
        <v>1.7875725229611266E-2</v>
      </c>
      <c r="P123" s="59">
        <v>2.7133955703649012E-2</v>
      </c>
      <c r="Q123" s="59">
        <v>2.4736302386578427E-3</v>
      </c>
      <c r="R123" s="59">
        <v>9.5546714053854065E-4</v>
      </c>
      <c r="S123" s="59">
        <v>4.5249858293121288E-2</v>
      </c>
      <c r="T123" s="59">
        <v>9.3740384069525094E-3</v>
      </c>
      <c r="U123" s="59">
        <v>5.607592893670848E-3</v>
      </c>
      <c r="V123" s="59">
        <v>2.7027536996219372E-3</v>
      </c>
    </row>
    <row r="124" spans="1:22" s="17" customFormat="1" x14ac:dyDescent="0.2">
      <c r="A124" s="55"/>
      <c r="B124" s="40" t="s">
        <v>189</v>
      </c>
      <c r="C124" s="50">
        <v>2.9553363268477163E-2</v>
      </c>
      <c r="D124" s="50">
        <v>1.1294520251961593E-2</v>
      </c>
      <c r="E124" s="50">
        <v>1.1438915181899803E-2</v>
      </c>
      <c r="F124" s="50">
        <v>3.5654744435673541E-2</v>
      </c>
      <c r="G124" s="50">
        <v>3.126623212695924E-2</v>
      </c>
      <c r="H124" s="50">
        <v>2.7501925918032466E-2</v>
      </c>
      <c r="I124" s="50">
        <v>1.9629550246914259E-2</v>
      </c>
      <c r="J124" s="50">
        <v>2.3699943290200996E-2</v>
      </c>
      <c r="K124" s="59">
        <v>3.4002277782132787E-2</v>
      </c>
      <c r="L124" s="59">
        <v>3.0180647700875377E-2</v>
      </c>
      <c r="M124" s="59">
        <v>7.2920148482837968E-3</v>
      </c>
      <c r="N124" s="59">
        <v>2.9792388272762856E-3</v>
      </c>
      <c r="O124" s="59">
        <v>3.8686000585057473E-2</v>
      </c>
      <c r="P124" s="59">
        <v>7.1850342461245772E-3</v>
      </c>
      <c r="Q124" s="59">
        <v>1.5989697614566596E-2</v>
      </c>
      <c r="R124" s="59">
        <v>3.9677689236586643E-3</v>
      </c>
      <c r="S124" s="59">
        <v>1.007383561938022E-2</v>
      </c>
      <c r="T124" s="59">
        <v>5.5684093751777484E-2</v>
      </c>
      <c r="U124" s="59">
        <v>4.6446786320944809E-2</v>
      </c>
      <c r="V124" s="59">
        <v>3.1637589346556173E-2</v>
      </c>
    </row>
    <row r="125" spans="1:22" s="17" customFormat="1" ht="13.2" thickBot="1" x14ac:dyDescent="0.25">
      <c r="A125" s="55"/>
      <c r="B125" s="55" t="s">
        <v>190</v>
      </c>
      <c r="C125" s="50">
        <v>6.7900997625182188E-2</v>
      </c>
      <c r="D125" s="50">
        <v>7.9403254068245055E-2</v>
      </c>
      <c r="E125" s="50">
        <v>0.15962805605090472</v>
      </c>
      <c r="F125" s="50">
        <v>0.1753535991913463</v>
      </c>
      <c r="G125" s="50">
        <v>0.11086530516788125</v>
      </c>
      <c r="H125" s="50">
        <v>0.12348490549704817</v>
      </c>
      <c r="I125" s="50">
        <v>0.22317222473138423</v>
      </c>
      <c r="J125" s="50">
        <v>0.25239797083941473</v>
      </c>
      <c r="K125" s="59">
        <v>0.15966948653037716</v>
      </c>
      <c r="L125" s="59">
        <v>0.17491557124753723</v>
      </c>
      <c r="M125" s="59">
        <v>0.17292953098425212</v>
      </c>
      <c r="N125" s="59">
        <v>0.16942770901752768</v>
      </c>
      <c r="O125" s="59">
        <v>8.1391565526939574E-2</v>
      </c>
      <c r="P125" s="59">
        <v>0.19091273678824736</v>
      </c>
      <c r="Q125" s="59">
        <v>0.18041359045047872</v>
      </c>
      <c r="R125" s="59">
        <v>0.18300933688021667</v>
      </c>
      <c r="S125" s="59">
        <v>0.22497107858936524</v>
      </c>
      <c r="T125" s="59">
        <v>0.22055420400528891</v>
      </c>
      <c r="U125" s="59">
        <v>0.16499758307828452</v>
      </c>
      <c r="V125" s="59">
        <v>0.19797878788655485</v>
      </c>
    </row>
    <row r="126" spans="1:22" s="17" customFormat="1" ht="13.2" thickBot="1" x14ac:dyDescent="0.25">
      <c r="A126" s="55"/>
      <c r="B126" s="36" t="s">
        <v>129</v>
      </c>
      <c r="C126" s="28">
        <v>352743908.68839586</v>
      </c>
      <c r="D126" s="28">
        <v>165635632.07717189</v>
      </c>
      <c r="E126" s="28">
        <v>149731719.80556631</v>
      </c>
      <c r="F126" s="28">
        <v>164358400.53105798</v>
      </c>
      <c r="G126" s="28">
        <v>257696714.41400212</v>
      </c>
      <c r="H126" s="28">
        <v>325530106.31344897</v>
      </c>
      <c r="I126" s="28">
        <v>212186552.08550102</v>
      </c>
      <c r="J126" s="28">
        <v>263332163.67975003</v>
      </c>
      <c r="K126" s="28">
        <v>176835812.77899998</v>
      </c>
      <c r="L126" s="28">
        <v>180719391.00099999</v>
      </c>
      <c r="M126" s="28">
        <v>249811538.01999998</v>
      </c>
      <c r="N126" s="28">
        <v>324201899.37</v>
      </c>
      <c r="O126" s="28">
        <v>197799490</v>
      </c>
      <c r="P126" s="28">
        <v>191531311</v>
      </c>
      <c r="Q126" s="28">
        <v>192362879.80000001</v>
      </c>
      <c r="R126" s="28">
        <v>177462000.31999999</v>
      </c>
      <c r="S126" s="28">
        <v>129403421.82000002</v>
      </c>
      <c r="T126" s="28">
        <v>141692378.71000001</v>
      </c>
      <c r="U126" s="28">
        <v>158594358.91</v>
      </c>
      <c r="V126" s="28">
        <v>142818378.18000004</v>
      </c>
    </row>
    <row r="127" spans="1:22" s="17" customFormat="1" x14ac:dyDescent="0.2">
      <c r="A127" s="55"/>
      <c r="B127" s="55"/>
      <c r="C127" s="55"/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</row>
    <row r="128" spans="1:22" s="17" customFormat="1" ht="13.2" thickBot="1" x14ac:dyDescent="0.25">
      <c r="A128" s="55"/>
      <c r="B128" s="30" t="s">
        <v>90</v>
      </c>
      <c r="C128" s="55"/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</row>
    <row r="129" spans="1:22" s="17" customFormat="1" ht="13.2" thickBot="1" x14ac:dyDescent="0.25">
      <c r="A129" s="55"/>
      <c r="B129" s="27"/>
      <c r="C129" s="33" t="s">
        <v>23</v>
      </c>
      <c r="D129" s="33" t="s">
        <v>24</v>
      </c>
      <c r="E129" s="33" t="s">
        <v>25</v>
      </c>
      <c r="F129" s="33" t="s">
        <v>26</v>
      </c>
      <c r="G129" s="33" t="s">
        <v>27</v>
      </c>
      <c r="H129" s="33" t="s">
        <v>28</v>
      </c>
      <c r="I129" s="33" t="s">
        <v>29</v>
      </c>
      <c r="J129" s="33" t="s">
        <v>30</v>
      </c>
      <c r="K129" s="33" t="s">
        <v>211</v>
      </c>
      <c r="L129" s="33" t="s">
        <v>212</v>
      </c>
      <c r="M129" s="33" t="s">
        <v>213</v>
      </c>
      <c r="N129" s="33" t="s">
        <v>217</v>
      </c>
      <c r="O129" s="33" t="s">
        <v>219</v>
      </c>
      <c r="P129" s="33" t="s">
        <v>220</v>
      </c>
      <c r="Q129" s="33" t="s">
        <v>221</v>
      </c>
      <c r="R129" s="33" t="s">
        <v>222</v>
      </c>
      <c r="S129" s="37" t="s">
        <v>223</v>
      </c>
      <c r="T129" s="37" t="s">
        <v>224</v>
      </c>
      <c r="U129" s="24" t="s">
        <v>228</v>
      </c>
      <c r="V129" s="24" t="s">
        <v>229</v>
      </c>
    </row>
    <row r="130" spans="1:22" s="17" customFormat="1" x14ac:dyDescent="0.2">
      <c r="A130" s="55"/>
      <c r="B130" s="40" t="s">
        <v>184</v>
      </c>
      <c r="C130" s="50">
        <v>0.74597023679491259</v>
      </c>
      <c r="D130" s="50">
        <v>0.74209516910544282</v>
      </c>
      <c r="E130" s="50">
        <v>0.71939416229137731</v>
      </c>
      <c r="F130" s="50">
        <v>0.69713189927285379</v>
      </c>
      <c r="G130" s="50">
        <v>0.73823945172208472</v>
      </c>
      <c r="H130" s="50">
        <v>0.81525077949829072</v>
      </c>
      <c r="I130" s="50">
        <v>0.84484884788092929</v>
      </c>
      <c r="J130" s="50">
        <v>0.83007183601850154</v>
      </c>
      <c r="K130" s="59">
        <v>0.84346426463771418</v>
      </c>
      <c r="L130" s="59">
        <v>0.85381767180242685</v>
      </c>
      <c r="M130" s="59">
        <v>0.75772851113430495</v>
      </c>
      <c r="N130" s="59">
        <v>0.74726749550223326</v>
      </c>
      <c r="O130" s="59">
        <v>0.72696335061758588</v>
      </c>
      <c r="P130" s="59">
        <v>0.70238795918910901</v>
      </c>
      <c r="Q130" s="59">
        <v>0.70064280467339068</v>
      </c>
      <c r="R130" s="59">
        <v>0.70332795950309734</v>
      </c>
      <c r="S130" s="59">
        <v>0.68341373783246251</v>
      </c>
      <c r="T130" s="59">
        <v>0.70684461878072569</v>
      </c>
      <c r="U130" s="59">
        <v>0.72327734364971263</v>
      </c>
      <c r="V130" s="59">
        <v>0.72658860393554825</v>
      </c>
    </row>
    <row r="131" spans="1:22" s="17" customFormat="1" x14ac:dyDescent="0.2">
      <c r="A131" s="55"/>
      <c r="B131" s="40" t="s">
        <v>185</v>
      </c>
      <c r="C131" s="50">
        <v>0.13567695873682567</v>
      </c>
      <c r="D131" s="50">
        <v>0.14198591116248366</v>
      </c>
      <c r="E131" s="50">
        <v>0.12433539059213333</v>
      </c>
      <c r="F131" s="50">
        <v>0.11516259902189654</v>
      </c>
      <c r="G131" s="50">
        <v>7.4374220673927655E-2</v>
      </c>
      <c r="H131" s="50">
        <v>5.2366940228208307E-2</v>
      </c>
      <c r="I131" s="50">
        <v>6.2426681002045459E-2</v>
      </c>
      <c r="J131" s="50">
        <v>7.6185240185201203E-2</v>
      </c>
      <c r="K131" s="59">
        <v>5.7090469906768325E-2</v>
      </c>
      <c r="L131" s="59">
        <v>5.9645158346974154E-2</v>
      </c>
      <c r="M131" s="59">
        <v>0.15048758108514357</v>
      </c>
      <c r="N131" s="59">
        <v>0.1555561759983432</v>
      </c>
      <c r="O131" s="59">
        <v>0.14009862915490684</v>
      </c>
      <c r="P131" s="59">
        <v>0.15414899321957606</v>
      </c>
      <c r="Q131" s="59">
        <v>0.10284239339849562</v>
      </c>
      <c r="R131" s="59">
        <v>8.5639614476542752E-2</v>
      </c>
      <c r="S131" s="59">
        <v>7.9656090007591801E-2</v>
      </c>
      <c r="T131" s="59">
        <v>0.10379407202305707</v>
      </c>
      <c r="U131" s="59">
        <v>9.2529806420854885E-2</v>
      </c>
      <c r="V131" s="59">
        <v>9.4641538985372572E-2</v>
      </c>
    </row>
    <row r="132" spans="1:22" s="17" customFormat="1" x14ac:dyDescent="0.2">
      <c r="A132" s="55"/>
      <c r="B132" s="40" t="s">
        <v>186</v>
      </c>
      <c r="C132" s="50">
        <v>2.4671641221400947E-2</v>
      </c>
      <c r="D132" s="50">
        <v>2.4194187650350796E-2</v>
      </c>
      <c r="E132" s="50">
        <v>3.3859964127586066E-2</v>
      </c>
      <c r="F132" s="50">
        <v>5.7402136861036381E-2</v>
      </c>
      <c r="G132" s="50">
        <v>5.8093188519695894E-2</v>
      </c>
      <c r="H132" s="50">
        <v>1.0309887075992327E-2</v>
      </c>
      <c r="I132" s="50">
        <v>1.6108299578981824E-2</v>
      </c>
      <c r="J132" s="50">
        <v>1.6559671107671967E-2</v>
      </c>
      <c r="K132" s="59">
        <v>2.2719812414053617E-2</v>
      </c>
      <c r="L132" s="59">
        <v>1.6789882569010612E-2</v>
      </c>
      <c r="M132" s="59">
        <v>2.0091674955180126E-2</v>
      </c>
      <c r="N132" s="59">
        <v>2.2688695586022673E-2</v>
      </c>
      <c r="O132" s="59">
        <v>4.0788794260036607E-2</v>
      </c>
      <c r="P132" s="59">
        <v>4.2999619886083917E-2</v>
      </c>
      <c r="Q132" s="59">
        <v>4.8482899910143984E-2</v>
      </c>
      <c r="R132" s="59">
        <v>7.99491115586555E-2</v>
      </c>
      <c r="S132" s="59">
        <v>6.1417490154089968E-2</v>
      </c>
      <c r="T132" s="59">
        <v>4.5098709997847292E-2</v>
      </c>
      <c r="U132" s="59">
        <v>4.9328222731174494E-2</v>
      </c>
      <c r="V132" s="59">
        <v>4.9232485842832213E-2</v>
      </c>
    </row>
    <row r="133" spans="1:22" s="17" customFormat="1" x14ac:dyDescent="0.2">
      <c r="A133" s="55"/>
      <c r="B133" s="40" t="s">
        <v>187</v>
      </c>
      <c r="C133" s="50">
        <v>3.3367026491829127E-2</v>
      </c>
      <c r="D133" s="50">
        <v>2.6672344598962523E-2</v>
      </c>
      <c r="E133" s="50">
        <v>5.5267650074644098E-2</v>
      </c>
      <c r="F133" s="50">
        <v>5.839041906854342E-2</v>
      </c>
      <c r="G133" s="50">
        <v>5.9475429590234691E-2</v>
      </c>
      <c r="H133" s="50">
        <v>5.0122261391936769E-2</v>
      </c>
      <c r="I133" s="50">
        <v>9.2383032852314216E-3</v>
      </c>
      <c r="J133" s="50">
        <v>8.5520699803527684E-3</v>
      </c>
      <c r="K133" s="59">
        <v>9.6757150384415777E-3</v>
      </c>
      <c r="L133" s="59">
        <v>8.4697760695546138E-3</v>
      </c>
      <c r="M133" s="59">
        <v>9.7610332490285362E-3</v>
      </c>
      <c r="N133" s="59">
        <v>1.1194626585840922E-2</v>
      </c>
      <c r="O133" s="59">
        <v>1.7737520027692848E-2</v>
      </c>
      <c r="P133" s="59">
        <v>1.7874803272889778E-2</v>
      </c>
      <c r="Q133" s="59">
        <v>5.5061057442033566E-2</v>
      </c>
      <c r="R133" s="59">
        <v>3.0788643864266378E-2</v>
      </c>
      <c r="S133" s="59">
        <v>6.2258133942282336E-2</v>
      </c>
      <c r="T133" s="59">
        <v>2.6157665146346234E-2</v>
      </c>
      <c r="U133" s="59">
        <v>2.4766556402641991E-2</v>
      </c>
      <c r="V133" s="59">
        <v>2.6360537716599058E-2</v>
      </c>
    </row>
    <row r="134" spans="1:22" s="17" customFormat="1" x14ac:dyDescent="0.2">
      <c r="A134" s="55"/>
      <c r="B134" s="40" t="s">
        <v>188</v>
      </c>
      <c r="C134" s="50">
        <v>5.2934469702003283E-3</v>
      </c>
      <c r="D134" s="50">
        <v>5.4733615029509703E-3</v>
      </c>
      <c r="E134" s="50">
        <v>6.3496109443955074E-3</v>
      </c>
      <c r="F134" s="50">
        <v>7.8944364045209683E-3</v>
      </c>
      <c r="G134" s="50">
        <v>6.0393899252756756E-3</v>
      </c>
      <c r="H134" s="50">
        <v>1.1328931458820433E-2</v>
      </c>
      <c r="I134" s="50">
        <v>5.042139597488747E-3</v>
      </c>
      <c r="J134" s="50">
        <v>1.0204774069155039E-2</v>
      </c>
      <c r="K134" s="59">
        <v>6.3617068935987635E-3</v>
      </c>
      <c r="L134" s="59">
        <v>5.2875005028814419E-3</v>
      </c>
      <c r="M134" s="59">
        <v>6.9393437869858859E-3</v>
      </c>
      <c r="N134" s="59">
        <v>7.0690548627888273E-3</v>
      </c>
      <c r="O134" s="59">
        <v>1.0067237788532106E-2</v>
      </c>
      <c r="P134" s="59">
        <v>1.2308148566726077E-2</v>
      </c>
      <c r="Q134" s="59">
        <v>2.2033039237217285E-2</v>
      </c>
      <c r="R134" s="59">
        <v>1.6784169977796561E-2</v>
      </c>
      <c r="S134" s="59">
        <v>2.0332410698802976E-2</v>
      </c>
      <c r="T134" s="59">
        <v>1.7950938304072423E-2</v>
      </c>
      <c r="U134" s="59">
        <v>1.806830679185794E-2</v>
      </c>
      <c r="V134" s="59">
        <v>1.2181364493026705E-2</v>
      </c>
    </row>
    <row r="135" spans="1:22" s="17" customFormat="1" x14ac:dyDescent="0.2">
      <c r="A135" s="55"/>
      <c r="B135" s="40" t="s">
        <v>189</v>
      </c>
      <c r="C135" s="50">
        <v>5.9426820021237035E-3</v>
      </c>
      <c r="D135" s="50">
        <v>6.9135546272986528E-3</v>
      </c>
      <c r="E135" s="50">
        <v>5.7143624375285756E-3</v>
      </c>
      <c r="F135" s="50">
        <v>1.4435116100828696E-2</v>
      </c>
      <c r="G135" s="50">
        <v>6.4378117828571627E-3</v>
      </c>
      <c r="H135" s="50">
        <v>8.8617091711033925E-3</v>
      </c>
      <c r="I135" s="50">
        <v>6.7374343269043357E-3</v>
      </c>
      <c r="J135" s="50">
        <v>6.1918921153085301E-3</v>
      </c>
      <c r="K135" s="59">
        <v>8.0314646602115472E-3</v>
      </c>
      <c r="L135" s="59">
        <v>6.4783681136633374E-3</v>
      </c>
      <c r="M135" s="59">
        <v>7.5246561301716532E-3</v>
      </c>
      <c r="N135" s="59">
        <v>8.3370278595704343E-3</v>
      </c>
      <c r="O135" s="59">
        <v>1.3240343743102496E-2</v>
      </c>
      <c r="P135" s="59">
        <v>2.016055525294919E-2</v>
      </c>
      <c r="Q135" s="59">
        <v>2.0271821530316831E-2</v>
      </c>
      <c r="R135" s="59">
        <v>1.9063795259051566E-2</v>
      </c>
      <c r="S135" s="59">
        <v>1.6666747775095098E-2</v>
      </c>
      <c r="T135" s="59">
        <v>2.6867843403473691E-2</v>
      </c>
      <c r="U135" s="59">
        <v>1.8534272026517109E-2</v>
      </c>
      <c r="V135" s="59">
        <v>1.9109123210490339E-2</v>
      </c>
    </row>
    <row r="136" spans="1:22" s="17" customFormat="1" ht="13.2" thickBot="1" x14ac:dyDescent="0.25">
      <c r="A136" s="55"/>
      <c r="B136" s="55" t="s">
        <v>190</v>
      </c>
      <c r="C136" s="50">
        <v>4.9078007782707579E-2</v>
      </c>
      <c r="D136" s="50">
        <v>5.2665471352510498E-2</v>
      </c>
      <c r="E136" s="50">
        <v>5.5078859532334483E-2</v>
      </c>
      <c r="F136" s="50">
        <v>4.9583393270319846E-2</v>
      </c>
      <c r="G136" s="50">
        <v>5.7340507785923894E-2</v>
      </c>
      <c r="H136" s="50">
        <v>5.1759491175647925E-2</v>
      </c>
      <c r="I136" s="50">
        <v>5.5598294328419152E-2</v>
      </c>
      <c r="J136" s="50">
        <v>5.2234516523808672E-2</v>
      </c>
      <c r="K136" s="59">
        <v>5.2656298676611993E-2</v>
      </c>
      <c r="L136" s="59">
        <v>4.9511179664251261E-2</v>
      </c>
      <c r="M136" s="59">
        <v>4.7466283869853867E-2</v>
      </c>
      <c r="N136" s="59">
        <v>4.7886893819520798E-2</v>
      </c>
      <c r="O136" s="59">
        <v>5.1105173262255554E-2</v>
      </c>
      <c r="P136" s="59">
        <v>5.0119138544906738E-2</v>
      </c>
      <c r="Q136" s="59">
        <v>5.0665402029971079E-2</v>
      </c>
      <c r="R136" s="59">
        <v>6.4446705360589898E-2</v>
      </c>
      <c r="S136" s="59">
        <v>7.6255389589675315E-2</v>
      </c>
      <c r="T136" s="59">
        <v>7.3286152344477704E-2</v>
      </c>
      <c r="U136" s="59">
        <v>7.3495491977241006E-2</v>
      </c>
      <c r="V136" s="59">
        <v>7.1886345816130917E-2</v>
      </c>
    </row>
    <row r="137" spans="1:22" s="17" customFormat="1" ht="13.2" thickBot="1" x14ac:dyDescent="0.25">
      <c r="A137" s="55"/>
      <c r="B137" s="36" t="s">
        <v>129</v>
      </c>
      <c r="C137" s="28">
        <v>10806627724.326658</v>
      </c>
      <c r="D137" s="28">
        <v>10638479378.677242</v>
      </c>
      <c r="E137" s="28">
        <v>10355999560.986536</v>
      </c>
      <c r="F137" s="28">
        <v>10376172042.664309</v>
      </c>
      <c r="G137" s="28">
        <v>10348239342.968159</v>
      </c>
      <c r="H137" s="28">
        <v>10547410473.368547</v>
      </c>
      <c r="I137" s="28">
        <v>11115416618.857208</v>
      </c>
      <c r="J137" s="28">
        <v>11424284927.740566</v>
      </c>
      <c r="K137" s="28">
        <v>12095707829.999998</v>
      </c>
      <c r="L137" s="28">
        <v>12811708893.497</v>
      </c>
      <c r="M137" s="28">
        <v>13784260207.809999</v>
      </c>
      <c r="N137" s="28">
        <v>14367977767.35</v>
      </c>
      <c r="O137" s="28">
        <v>14694899875.389999</v>
      </c>
      <c r="P137" s="28">
        <v>15076686950</v>
      </c>
      <c r="Q137" s="28">
        <v>15532278722.75</v>
      </c>
      <c r="R137" s="28">
        <v>15682245518.139999</v>
      </c>
      <c r="S137" s="28">
        <v>15561494135.499998</v>
      </c>
      <c r="T137" s="28">
        <v>15113140316.93</v>
      </c>
      <c r="U137" s="28">
        <v>14415048570.98</v>
      </c>
      <c r="V137" s="28">
        <v>14408923812.309999</v>
      </c>
    </row>
    <row r="138" spans="1:22" s="17" customFormat="1" x14ac:dyDescent="0.2">
      <c r="A138" s="55"/>
      <c r="B138" s="55"/>
      <c r="C138" s="55"/>
      <c r="D138" s="55"/>
      <c r="E138" s="55"/>
      <c r="F138" s="55"/>
      <c r="G138" s="55"/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</row>
    <row r="139" spans="1:22" s="17" customFormat="1" ht="13.2" thickBot="1" x14ac:dyDescent="0.25">
      <c r="A139" s="55"/>
      <c r="B139" s="30" t="s">
        <v>91</v>
      </c>
      <c r="C139" s="55"/>
      <c r="D139" s="55"/>
      <c r="E139" s="55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</row>
    <row r="140" spans="1:22" s="17" customFormat="1" ht="13.2" thickBot="1" x14ac:dyDescent="0.25">
      <c r="A140" s="55"/>
      <c r="B140" s="27"/>
      <c r="C140" s="33" t="s">
        <v>23</v>
      </c>
      <c r="D140" s="33" t="s">
        <v>24</v>
      </c>
      <c r="E140" s="33" t="s">
        <v>25</v>
      </c>
      <c r="F140" s="33" t="s">
        <v>26</v>
      </c>
      <c r="G140" s="33" t="s">
        <v>27</v>
      </c>
      <c r="H140" s="33" t="s">
        <v>28</v>
      </c>
      <c r="I140" s="33" t="s">
        <v>29</v>
      </c>
      <c r="J140" s="33" t="s">
        <v>30</v>
      </c>
      <c r="K140" s="33" t="s">
        <v>211</v>
      </c>
      <c r="L140" s="33" t="s">
        <v>212</v>
      </c>
      <c r="M140" s="33" t="s">
        <v>213</v>
      </c>
      <c r="N140" s="33" t="s">
        <v>217</v>
      </c>
      <c r="O140" s="33" t="s">
        <v>219</v>
      </c>
      <c r="P140" s="33" t="s">
        <v>220</v>
      </c>
      <c r="Q140" s="33" t="s">
        <v>221</v>
      </c>
      <c r="R140" s="33" t="s">
        <v>222</v>
      </c>
      <c r="S140" s="37" t="s">
        <v>223</v>
      </c>
      <c r="T140" s="37" t="s">
        <v>224</v>
      </c>
      <c r="U140" s="24" t="s">
        <v>228</v>
      </c>
      <c r="V140" s="24" t="s">
        <v>229</v>
      </c>
    </row>
    <row r="141" spans="1:22" s="17" customFormat="1" x14ac:dyDescent="0.2">
      <c r="A141" s="55"/>
      <c r="B141" s="40" t="s">
        <v>184</v>
      </c>
      <c r="C141" s="50">
        <v>0.69703325518409076</v>
      </c>
      <c r="D141" s="50">
        <v>0.81797469978486792</v>
      </c>
      <c r="E141" s="50">
        <v>0.8035587284498662</v>
      </c>
      <c r="F141" s="50">
        <v>0.80225690134508976</v>
      </c>
      <c r="G141" s="50">
        <v>0.8068078595836653</v>
      </c>
      <c r="H141" s="50">
        <v>0.71001090927777721</v>
      </c>
      <c r="I141" s="50">
        <v>0.9312111667516173</v>
      </c>
      <c r="J141" s="50">
        <v>0.66180086258285409</v>
      </c>
      <c r="K141" s="83">
        <v>0.98265962837804988</v>
      </c>
      <c r="L141" s="83">
        <v>0.7496559756476906</v>
      </c>
      <c r="M141" s="83">
        <v>0.92824348618963981</v>
      </c>
      <c r="N141" s="83">
        <v>0.86298846814766794</v>
      </c>
      <c r="O141" s="83">
        <v>0.98473480842562</v>
      </c>
      <c r="P141" s="83">
        <v>0.98392291548873223</v>
      </c>
      <c r="Q141" s="83">
        <v>0.97785463856193544</v>
      </c>
      <c r="R141" s="83">
        <v>0.92277059685376506</v>
      </c>
      <c r="S141" s="83">
        <v>0.9750183939936452</v>
      </c>
      <c r="T141" s="83">
        <v>0.94991373361784215</v>
      </c>
      <c r="U141" s="83">
        <v>0.88884309906423464</v>
      </c>
      <c r="V141" s="83">
        <v>0.74005455430245071</v>
      </c>
    </row>
    <row r="142" spans="1:22" s="17" customFormat="1" x14ac:dyDescent="0.2">
      <c r="A142" s="55"/>
      <c r="B142" s="40" t="s">
        <v>185</v>
      </c>
      <c r="C142" s="50">
        <v>0.15608630033213469</v>
      </c>
      <c r="D142" s="50">
        <v>0.17020137385148054</v>
      </c>
      <c r="E142" s="50">
        <v>0.1560503682883809</v>
      </c>
      <c r="F142" s="50">
        <v>3.8843952773151814E-2</v>
      </c>
      <c r="G142" s="50">
        <v>4.4915755838620362E-3</v>
      </c>
      <c r="H142" s="50">
        <v>8.1521479572938108E-2</v>
      </c>
      <c r="I142" s="50">
        <v>5.2535091949031949E-2</v>
      </c>
      <c r="J142" s="50">
        <v>5.38635527488278E-2</v>
      </c>
      <c r="K142" s="83">
        <v>1.0677795876013801E-3</v>
      </c>
      <c r="L142" s="83">
        <v>4.0021996066628721E-2</v>
      </c>
      <c r="M142" s="83">
        <v>7.1073182021570133E-2</v>
      </c>
      <c r="N142" s="83">
        <v>0.13449332798783664</v>
      </c>
      <c r="O142" s="83">
        <v>1.3669692902205785E-2</v>
      </c>
      <c r="P142" s="83">
        <v>6.0778958814676244E-3</v>
      </c>
      <c r="Q142" s="83">
        <v>1.8123847843600438E-2</v>
      </c>
      <c r="R142" s="83">
        <v>5.4986323966579848E-2</v>
      </c>
      <c r="S142" s="83">
        <v>9.8623158445962072E-3</v>
      </c>
      <c r="T142" s="83">
        <v>2.8162683452691392E-2</v>
      </c>
      <c r="U142" s="83">
        <v>5.0573867447827586E-3</v>
      </c>
      <c r="V142" s="83">
        <v>3.5231582688626709E-2</v>
      </c>
    </row>
    <row r="143" spans="1:22" s="17" customFormat="1" x14ac:dyDescent="0.2">
      <c r="A143" s="55"/>
      <c r="B143" s="40" t="s">
        <v>186</v>
      </c>
      <c r="C143" s="50">
        <v>1.3573985205595683E-2</v>
      </c>
      <c r="D143" s="50">
        <v>8.9732691076884093E-3</v>
      </c>
      <c r="E143" s="50">
        <v>5.221414990844604E-3</v>
      </c>
      <c r="F143" s="50">
        <v>2.0979646263585407E-4</v>
      </c>
      <c r="G143" s="50">
        <v>3.6361201857684896E-3</v>
      </c>
      <c r="H143" s="50">
        <v>9.2192792884310763E-3</v>
      </c>
      <c r="I143" s="50">
        <v>5.7388793401346866E-3</v>
      </c>
      <c r="J143" s="50">
        <v>0.26496077433838094</v>
      </c>
      <c r="K143" s="83">
        <v>1.5703900078123025E-3</v>
      </c>
      <c r="L143" s="83">
        <v>0.20773044890557363</v>
      </c>
      <c r="M143" s="83">
        <v>1.0112054740472914E-4</v>
      </c>
      <c r="N143" s="83">
        <v>1.6019006326737394E-3</v>
      </c>
      <c r="O143" s="83">
        <v>4.5982463191769673E-4</v>
      </c>
      <c r="P143" s="83">
        <v>9.517214328762378E-3</v>
      </c>
      <c r="Q143" s="83">
        <v>3.2415359564092723E-3</v>
      </c>
      <c r="R143" s="83">
        <v>1.348308102781747E-3</v>
      </c>
      <c r="S143" s="83">
        <v>5.9077643477301045E-3</v>
      </c>
      <c r="T143" s="83">
        <v>1.1124543514846071E-2</v>
      </c>
      <c r="U143" s="83">
        <v>8.322798448744945E-3</v>
      </c>
      <c r="V143" s="83">
        <v>8.2897750837953879E-2</v>
      </c>
    </row>
    <row r="144" spans="1:22" s="17" customFormat="1" x14ac:dyDescent="0.2">
      <c r="A144" s="55"/>
      <c r="B144" s="40" t="s">
        <v>187</v>
      </c>
      <c r="C144" s="50">
        <v>1.0108865013496664E-2</v>
      </c>
      <c r="D144" s="50">
        <v>9.7279021859566215E-4</v>
      </c>
      <c r="E144" s="50">
        <v>2.2533604110227329E-2</v>
      </c>
      <c r="F144" s="50">
        <v>0.14975495225228752</v>
      </c>
      <c r="G144" s="50">
        <v>0.17865699508775515</v>
      </c>
      <c r="H144" s="50">
        <v>0.18924159938809693</v>
      </c>
      <c r="I144" s="50">
        <v>6.3041343832246862E-4</v>
      </c>
      <c r="J144" s="50">
        <v>6.6418863585659413E-3</v>
      </c>
      <c r="K144" s="83">
        <v>1.0719848464260746E-3</v>
      </c>
      <c r="L144" s="83">
        <v>3.0778674130916287E-4</v>
      </c>
      <c r="M144" s="83">
        <v>0</v>
      </c>
      <c r="N144" s="83">
        <v>1.5018826734449116E-4</v>
      </c>
      <c r="O144" s="83">
        <v>5.6853169704534825E-4</v>
      </c>
      <c r="P144" s="83">
        <v>0</v>
      </c>
      <c r="Q144" s="83">
        <v>3.1810710201961127E-4</v>
      </c>
      <c r="R144" s="83">
        <v>1.600491206123884E-2</v>
      </c>
      <c r="S144" s="83">
        <v>8.3658488486888002E-4</v>
      </c>
      <c r="T144" s="83">
        <v>9.9395694636541538E-3</v>
      </c>
      <c r="U144" s="83">
        <v>2.4571215454190975E-3</v>
      </c>
      <c r="V144" s="83">
        <v>2.1087026835587015E-3</v>
      </c>
    </row>
    <row r="145" spans="1:22" s="17" customFormat="1" x14ac:dyDescent="0.2">
      <c r="A145" s="55"/>
      <c r="B145" s="40" t="s">
        <v>188</v>
      </c>
      <c r="C145" s="50">
        <v>2.8278697972006412E-4</v>
      </c>
      <c r="D145" s="50">
        <v>1.4017641635770206E-6</v>
      </c>
      <c r="E145" s="50">
        <v>6.1923537769245744E-3</v>
      </c>
      <c r="F145" s="50">
        <v>4.1579623882573805E-3</v>
      </c>
      <c r="G145" s="50">
        <v>6.8185809426416074E-4</v>
      </c>
      <c r="H145" s="50">
        <v>2.7835037387980555E-4</v>
      </c>
      <c r="I145" s="50">
        <v>6.2441921976671673E-4</v>
      </c>
      <c r="J145" s="50">
        <v>1.270412404630349E-3</v>
      </c>
      <c r="K145" s="83">
        <v>6.4079179136597615E-3</v>
      </c>
      <c r="L145" s="83">
        <v>8.6769199689122496E-8</v>
      </c>
      <c r="M145" s="83">
        <v>8.8643129791839167E-5</v>
      </c>
      <c r="N145" s="83">
        <v>1.0871020651333199E-6</v>
      </c>
      <c r="O145" s="83">
        <v>2.236903028937661E-5</v>
      </c>
      <c r="P145" s="83">
        <v>1.8798871474342372E-5</v>
      </c>
      <c r="Q145" s="83">
        <v>1.2941143034496535E-6</v>
      </c>
      <c r="R145" s="83">
        <v>2.1523329925738897E-5</v>
      </c>
      <c r="S145" s="83">
        <v>3.2013053313253003E-3</v>
      </c>
      <c r="T145" s="83">
        <v>2.4249757012899479E-4</v>
      </c>
      <c r="U145" s="83">
        <v>7.454901080161394E-8</v>
      </c>
      <c r="V145" s="83">
        <v>6.8775689247380076E-2</v>
      </c>
    </row>
    <row r="146" spans="1:22" s="17" customFormat="1" x14ac:dyDescent="0.2">
      <c r="A146" s="55"/>
      <c r="B146" s="40" t="s">
        <v>189</v>
      </c>
      <c r="C146" s="50">
        <v>0</v>
      </c>
      <c r="D146" s="50">
        <v>1.6301852321837086E-6</v>
      </c>
      <c r="E146" s="50">
        <v>3.988737267761765E-3</v>
      </c>
      <c r="F146" s="50">
        <v>3.356151045201373E-3</v>
      </c>
      <c r="G146" s="50">
        <v>1.1379784375609037E-3</v>
      </c>
      <c r="H146" s="50">
        <v>4.773023754278273E-3</v>
      </c>
      <c r="I146" s="50">
        <v>4.1164658751603233E-3</v>
      </c>
      <c r="J146" s="50">
        <v>3.6143702267575125E-3</v>
      </c>
      <c r="K146" s="83">
        <v>2.7011776947939701E-3</v>
      </c>
      <c r="L146" s="83">
        <v>5.3852825573712775E-6</v>
      </c>
      <c r="M146" s="83">
        <v>1.0262206194895914E-6</v>
      </c>
      <c r="N146" s="83">
        <v>1.2943450476737576E-6</v>
      </c>
      <c r="O146" s="83">
        <v>8.5115522636809604E-6</v>
      </c>
      <c r="P146" s="83">
        <v>1.2659467232176199E-6</v>
      </c>
      <c r="Q146" s="83">
        <v>2.5631473976095469E-6</v>
      </c>
      <c r="R146" s="83">
        <v>1.716238899494524E-5</v>
      </c>
      <c r="S146" s="83">
        <v>1.3471117712994998E-5</v>
      </c>
      <c r="T146" s="83">
        <v>1.197017718700111E-5</v>
      </c>
      <c r="U146" s="83">
        <v>7.3289007925480838E-7</v>
      </c>
      <c r="V146" s="83">
        <v>2.9126752366528858E-7</v>
      </c>
    </row>
    <row r="147" spans="1:22" s="17" customFormat="1" ht="13.2" thickBot="1" x14ac:dyDescent="0.25">
      <c r="A147" s="55"/>
      <c r="B147" s="55" t="s">
        <v>190</v>
      </c>
      <c r="C147" s="50">
        <v>0.12291480728496139</v>
      </c>
      <c r="D147" s="50">
        <v>1.8748350879716756E-3</v>
      </c>
      <c r="E147" s="50">
        <v>2.4547931159939504E-3</v>
      </c>
      <c r="F147" s="50">
        <v>1.4202837333765002E-3</v>
      </c>
      <c r="G147" s="50">
        <v>4.5876130271238292E-3</v>
      </c>
      <c r="H147" s="50">
        <v>4.955358344598676E-3</v>
      </c>
      <c r="I147" s="50">
        <v>5.1435634259663276E-3</v>
      </c>
      <c r="J147" s="50">
        <v>7.8481413399834887E-3</v>
      </c>
      <c r="K147" s="83">
        <v>4.5212623187321594E-3</v>
      </c>
      <c r="L147" s="83">
        <v>2.2779618900278624E-3</v>
      </c>
      <c r="M147" s="83">
        <v>4.9279669258090017E-4</v>
      </c>
      <c r="N147" s="83">
        <v>7.6356852622128785E-4</v>
      </c>
      <c r="O147" s="83">
        <v>5.3628061358264572E-4</v>
      </c>
      <c r="P147" s="83">
        <v>4.621031301588743E-4</v>
      </c>
      <c r="Q147" s="83">
        <v>4.5801327433426804E-4</v>
      </c>
      <c r="R147" s="83">
        <v>4.8511732967138873E-3</v>
      </c>
      <c r="S147" s="83">
        <v>5.1601644801213013E-3</v>
      </c>
      <c r="T147" s="83">
        <v>6.0500220365025041E-4</v>
      </c>
      <c r="U147" s="83">
        <v>9.5318786757728424E-2</v>
      </c>
      <c r="V147" s="83">
        <v>7.0931428972506302E-2</v>
      </c>
    </row>
    <row r="148" spans="1:22" s="17" customFormat="1" ht="13.2" thickBot="1" x14ac:dyDescent="0.25">
      <c r="A148" s="55"/>
      <c r="B148" s="36" t="s">
        <v>129</v>
      </c>
      <c r="C148" s="28">
        <v>1019967573.2881</v>
      </c>
      <c r="D148" s="28">
        <v>1133061423.65535</v>
      </c>
      <c r="E148" s="28">
        <v>911286490.03061223</v>
      </c>
      <c r="F148" s="28">
        <v>1003955535.540112</v>
      </c>
      <c r="G148" s="28">
        <v>1044197068.8594128</v>
      </c>
      <c r="H148" s="28">
        <v>1014151345.6461438</v>
      </c>
      <c r="I148" s="28">
        <v>1301638613.8333912</v>
      </c>
      <c r="J148" s="28">
        <v>1134859636.71734</v>
      </c>
      <c r="K148" s="28">
        <v>1147874811.1900001</v>
      </c>
      <c r="L148" s="28">
        <v>1215984041.9399998</v>
      </c>
      <c r="M148" s="28">
        <v>1759290766.27</v>
      </c>
      <c r="N148" s="28">
        <v>2206057445.0500002</v>
      </c>
      <c r="O148" s="28">
        <v>3111453666.5999999</v>
      </c>
      <c r="P148" s="28">
        <v>3315306036</v>
      </c>
      <c r="Q148" s="28">
        <v>3285328033.7499995</v>
      </c>
      <c r="R148" s="28">
        <v>3892673684.2799997</v>
      </c>
      <c r="S148" s="28">
        <v>6468725394.3299999</v>
      </c>
      <c r="T148" s="28">
        <v>6081072891.6399994</v>
      </c>
      <c r="U148" s="28">
        <v>6469032852.5400009</v>
      </c>
      <c r="V148" s="28">
        <v>9068879244.6199989</v>
      </c>
    </row>
    <row r="149" spans="1:22" s="17" customFormat="1" x14ac:dyDescent="0.2">
      <c r="A149" s="55"/>
      <c r="B149" s="55"/>
      <c r="C149" s="55"/>
      <c r="D149" s="55"/>
      <c r="E149" s="55"/>
      <c r="F149" s="55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</row>
    <row r="150" spans="1:22" s="17" customFormat="1" ht="13.2" thickBot="1" x14ac:dyDescent="0.25">
      <c r="A150" s="55"/>
      <c r="B150" s="30" t="s">
        <v>92</v>
      </c>
      <c r="C150" s="55"/>
      <c r="D150" s="55"/>
      <c r="E150" s="55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</row>
    <row r="151" spans="1:22" s="17" customFormat="1" ht="13.2" thickBot="1" x14ac:dyDescent="0.25">
      <c r="A151" s="55"/>
      <c r="B151" s="27"/>
      <c r="C151" s="33" t="s">
        <v>23</v>
      </c>
      <c r="D151" s="33" t="s">
        <v>24</v>
      </c>
      <c r="E151" s="33" t="s">
        <v>25</v>
      </c>
      <c r="F151" s="33" t="s">
        <v>26</v>
      </c>
      <c r="G151" s="33" t="s">
        <v>27</v>
      </c>
      <c r="H151" s="33" t="s">
        <v>28</v>
      </c>
      <c r="I151" s="33" t="s">
        <v>29</v>
      </c>
      <c r="J151" s="33" t="s">
        <v>30</v>
      </c>
      <c r="K151" s="33" t="s">
        <v>211</v>
      </c>
      <c r="L151" s="33" t="s">
        <v>212</v>
      </c>
      <c r="M151" s="33" t="s">
        <v>213</v>
      </c>
      <c r="N151" s="33" t="s">
        <v>217</v>
      </c>
      <c r="O151" s="33" t="s">
        <v>219</v>
      </c>
      <c r="P151" s="33" t="s">
        <v>220</v>
      </c>
      <c r="Q151" s="33" t="s">
        <v>221</v>
      </c>
      <c r="R151" s="33" t="s">
        <v>222</v>
      </c>
      <c r="S151" s="37" t="s">
        <v>223</v>
      </c>
      <c r="T151" s="37" t="s">
        <v>224</v>
      </c>
      <c r="U151" s="24" t="s">
        <v>228</v>
      </c>
      <c r="V151" s="24" t="s">
        <v>229</v>
      </c>
    </row>
    <row r="152" spans="1:22" s="17" customFormat="1" x14ac:dyDescent="0.2">
      <c r="A152" s="55"/>
      <c r="B152" s="40" t="s">
        <v>184</v>
      </c>
      <c r="C152" s="50">
        <v>0.78244708434869004</v>
      </c>
      <c r="D152" s="50">
        <v>0.58462909525921303</v>
      </c>
      <c r="E152" s="50">
        <v>0.49011199735690059</v>
      </c>
      <c r="F152" s="50">
        <v>0.45548287332564513</v>
      </c>
      <c r="G152" s="50">
        <v>0.68236051593626557</v>
      </c>
      <c r="H152" s="50">
        <v>0.81771398348851743</v>
      </c>
      <c r="I152" s="50">
        <v>0.57105666299070656</v>
      </c>
      <c r="J152" s="50">
        <v>0.75741084556171823</v>
      </c>
      <c r="K152" s="50">
        <v>0.81354093959276341</v>
      </c>
      <c r="L152" s="50">
        <v>0.59697116380638959</v>
      </c>
      <c r="M152" s="50">
        <v>0.45815022276299289</v>
      </c>
      <c r="N152" s="50">
        <v>0.66341247439131434</v>
      </c>
      <c r="O152" s="50">
        <v>0.97328853233674839</v>
      </c>
      <c r="P152" s="50">
        <v>0.78237052443907096</v>
      </c>
      <c r="Q152" s="50">
        <v>0.74121126727134246</v>
      </c>
      <c r="R152" s="50">
        <v>0.69596870727117277</v>
      </c>
      <c r="S152" s="50">
        <v>0.49281047547255552</v>
      </c>
      <c r="T152" s="50">
        <v>0.45278068875272898</v>
      </c>
      <c r="U152" s="50">
        <v>0.44186002183327311</v>
      </c>
      <c r="V152" s="50">
        <v>0.52331747129829576</v>
      </c>
    </row>
    <row r="153" spans="1:22" s="17" customFormat="1" x14ac:dyDescent="0.2">
      <c r="A153" s="55"/>
      <c r="B153" s="40" t="s">
        <v>185</v>
      </c>
      <c r="C153" s="50">
        <v>6.7145895765563415E-2</v>
      </c>
      <c r="D153" s="50">
        <v>0.14662414906859389</v>
      </c>
      <c r="E153" s="50">
        <v>6.1539971751308736E-2</v>
      </c>
      <c r="F153" s="50">
        <v>0.15590863275489947</v>
      </c>
      <c r="G153" s="50">
        <v>5.1009141697132526E-2</v>
      </c>
      <c r="H153" s="50">
        <v>5.9010113966586293E-2</v>
      </c>
      <c r="I153" s="50">
        <v>5.6232101262623978E-2</v>
      </c>
      <c r="J153" s="50">
        <v>2.2253261785722799E-2</v>
      </c>
      <c r="K153" s="50">
        <v>1.3386589901068707E-2</v>
      </c>
      <c r="L153" s="50">
        <v>2.329074638047415E-2</v>
      </c>
      <c r="M153" s="50">
        <v>1.3730814393499198E-2</v>
      </c>
      <c r="N153" s="50">
        <v>1.6419693455070068E-2</v>
      </c>
      <c r="O153" s="50">
        <v>4.4846296925874531E-3</v>
      </c>
      <c r="P153" s="50">
        <v>2.7692158099326084E-2</v>
      </c>
      <c r="Q153" s="50">
        <v>3.4842439130446344E-2</v>
      </c>
      <c r="R153" s="50">
        <v>4.3010175954216814E-2</v>
      </c>
      <c r="S153" s="50">
        <v>1.3885609902268819E-3</v>
      </c>
      <c r="T153" s="50">
        <v>2.5558477192405479E-4</v>
      </c>
      <c r="U153" s="50">
        <v>2.0977249906476008E-4</v>
      </c>
      <c r="V153" s="50">
        <v>1.4403020730746608E-4</v>
      </c>
    </row>
    <row r="154" spans="1:22" s="17" customFormat="1" x14ac:dyDescent="0.2">
      <c r="A154" s="55"/>
      <c r="B154" s="40" t="s">
        <v>186</v>
      </c>
      <c r="C154" s="50">
        <v>2.0366874896235017E-2</v>
      </c>
      <c r="D154" s="50">
        <v>2.2509648334860414E-2</v>
      </c>
      <c r="E154" s="50">
        <v>0.11138696267678365</v>
      </c>
      <c r="F154" s="50">
        <v>3.0033469150858073E-2</v>
      </c>
      <c r="G154" s="50">
        <v>7.9490585900814474E-3</v>
      </c>
      <c r="H154" s="50">
        <v>1.0930308781519684E-2</v>
      </c>
      <c r="I154" s="50">
        <v>5.8363139643598495E-2</v>
      </c>
      <c r="J154" s="50">
        <v>3.4307698112280231E-2</v>
      </c>
      <c r="K154" s="50">
        <v>1.9911050758242908E-3</v>
      </c>
      <c r="L154" s="50">
        <v>3.0399089927739105E-2</v>
      </c>
      <c r="M154" s="50">
        <v>8.312485011552807E-3</v>
      </c>
      <c r="N154" s="50">
        <v>2.9110556028001625E-2</v>
      </c>
      <c r="O154" s="50">
        <v>0</v>
      </c>
      <c r="P154" s="50">
        <v>9.0552685237125664E-5</v>
      </c>
      <c r="Q154" s="50">
        <v>0</v>
      </c>
      <c r="R154" s="50">
        <v>8.443842907698097E-4</v>
      </c>
      <c r="S154" s="50">
        <v>1.2350408158919646E-3</v>
      </c>
      <c r="T154" s="50">
        <v>0</v>
      </c>
      <c r="U154" s="50">
        <v>4.4566373541140252E-4</v>
      </c>
      <c r="V154" s="50">
        <v>0</v>
      </c>
    </row>
    <row r="155" spans="1:22" s="17" customFormat="1" x14ac:dyDescent="0.2">
      <c r="A155" s="55"/>
      <c r="B155" s="40" t="s">
        <v>187</v>
      </c>
      <c r="C155" s="50">
        <v>1.5182622785949844E-3</v>
      </c>
      <c r="D155" s="50">
        <v>0.13546518988628442</v>
      </c>
      <c r="E155" s="50">
        <v>0.30748920305871585</v>
      </c>
      <c r="F155" s="50">
        <v>0.26025480274891594</v>
      </c>
      <c r="G155" s="50">
        <v>0.20332727236319281</v>
      </c>
      <c r="H155" s="50">
        <v>5.1729457511571972E-2</v>
      </c>
      <c r="I155" s="50">
        <v>0.18199979025233498</v>
      </c>
      <c r="J155" s="50">
        <v>0.11170559174644895</v>
      </c>
      <c r="K155" s="50">
        <v>0.12883482740144453</v>
      </c>
      <c r="L155" s="50">
        <v>0.27158777727181405</v>
      </c>
      <c r="M155" s="50">
        <v>0.35266167088943995</v>
      </c>
      <c r="N155" s="50">
        <v>0</v>
      </c>
      <c r="O155" s="50">
        <v>1.7190748471734439E-3</v>
      </c>
      <c r="P155" s="50">
        <v>2.3883730343634328E-2</v>
      </c>
      <c r="Q155" s="50">
        <v>3.0608034178549414E-2</v>
      </c>
      <c r="R155" s="50">
        <v>2.3407687616037117E-4</v>
      </c>
      <c r="S155" s="50">
        <v>1.1756130897762358E-2</v>
      </c>
      <c r="T155" s="50">
        <v>8.3064480396747315E-3</v>
      </c>
      <c r="U155" s="50">
        <v>1.2075825316853376E-4</v>
      </c>
      <c r="V155" s="50">
        <v>7.2265367769794129E-6</v>
      </c>
    </row>
    <row r="156" spans="1:22" s="17" customFormat="1" x14ac:dyDescent="0.2">
      <c r="A156" s="55"/>
      <c r="B156" s="40" t="s">
        <v>188</v>
      </c>
      <c r="C156" s="50">
        <v>1.7236374948719744E-3</v>
      </c>
      <c r="D156" s="50">
        <v>2.8851787980868474E-3</v>
      </c>
      <c r="E156" s="50">
        <v>2.6310347041601966E-4</v>
      </c>
      <c r="F156" s="50">
        <v>7.7737074297933402E-3</v>
      </c>
      <c r="G156" s="50">
        <v>4.7630305010474026E-4</v>
      </c>
      <c r="H156" s="50">
        <v>7.4656991388321002E-6</v>
      </c>
      <c r="I156" s="50">
        <v>2.1411300335699733E-5</v>
      </c>
      <c r="J156" s="50">
        <v>3.5026092742042283E-5</v>
      </c>
      <c r="K156" s="50">
        <v>3.7793911258929112E-4</v>
      </c>
      <c r="L156" s="50">
        <v>1.5908882988916606E-4</v>
      </c>
      <c r="M156" s="50">
        <v>1.4645091973986516E-3</v>
      </c>
      <c r="N156" s="50">
        <v>0.14290122659630264</v>
      </c>
      <c r="O156" s="50">
        <v>1.5786063946734753E-3</v>
      </c>
      <c r="P156" s="50">
        <v>0</v>
      </c>
      <c r="Q156" s="50">
        <v>0</v>
      </c>
      <c r="R156" s="50">
        <v>0</v>
      </c>
      <c r="S156" s="50">
        <v>8.2441272969567728E-2</v>
      </c>
      <c r="T156" s="50">
        <v>1.0536946643987239E-2</v>
      </c>
      <c r="U156" s="50">
        <v>0</v>
      </c>
      <c r="V156" s="50">
        <v>5.2940486089846078E-7</v>
      </c>
    </row>
    <row r="157" spans="1:22" s="17" customFormat="1" x14ac:dyDescent="0.2">
      <c r="A157" s="55"/>
      <c r="B157" s="40" t="s">
        <v>189</v>
      </c>
      <c r="C157" s="50">
        <v>3.4933839402069462E-3</v>
      </c>
      <c r="D157" s="50">
        <v>1.0378048849474305E-3</v>
      </c>
      <c r="E157" s="50">
        <v>1.5280600424273357E-3</v>
      </c>
      <c r="F157" s="50">
        <v>2.6221145829197373E-3</v>
      </c>
      <c r="G157" s="50">
        <v>2.3786266705077466E-3</v>
      </c>
      <c r="H157" s="50">
        <v>1.0780470397071332E-4</v>
      </c>
      <c r="I157" s="50">
        <v>3.8542069769460098E-2</v>
      </c>
      <c r="J157" s="50">
        <v>1.586226388426297E-3</v>
      </c>
      <c r="K157" s="50">
        <v>1.5444059289156818E-3</v>
      </c>
      <c r="L157" s="50">
        <v>1.2648319968507736E-2</v>
      </c>
      <c r="M157" s="50">
        <v>2.6880250889195212E-2</v>
      </c>
      <c r="N157" s="50">
        <v>4.8946721202371175E-5</v>
      </c>
      <c r="O157" s="50">
        <v>1.539609981011832E-3</v>
      </c>
      <c r="P157" s="50">
        <v>7.1237463231891354E-3</v>
      </c>
      <c r="Q157" s="50">
        <v>4.6118110094982229E-3</v>
      </c>
      <c r="R157" s="50">
        <v>5.3511370885175186E-3</v>
      </c>
      <c r="S157" s="50">
        <v>0</v>
      </c>
      <c r="T157" s="50">
        <v>0.15047461392532122</v>
      </c>
      <c r="U157" s="50">
        <v>0.10371873871831049</v>
      </c>
      <c r="V157" s="50">
        <v>9.4023907552720862E-3</v>
      </c>
    </row>
    <row r="158" spans="1:22" s="17" customFormat="1" ht="13.2" thickBot="1" x14ac:dyDescent="0.25">
      <c r="A158" s="55"/>
      <c r="B158" s="55" t="s">
        <v>190</v>
      </c>
      <c r="C158" s="50">
        <v>0.12330486127583762</v>
      </c>
      <c r="D158" s="50">
        <v>0.10684893376801392</v>
      </c>
      <c r="E158" s="50">
        <v>2.7680701643447644E-2</v>
      </c>
      <c r="F158" s="50">
        <v>8.7924400006968148E-2</v>
      </c>
      <c r="G158" s="50">
        <v>5.249908169271502E-2</v>
      </c>
      <c r="H158" s="50">
        <v>6.0500865848695441E-2</v>
      </c>
      <c r="I158" s="50">
        <v>9.3784824780940329E-2</v>
      </c>
      <c r="J158" s="50">
        <v>7.2701350312661631E-2</v>
      </c>
      <c r="K158" s="50">
        <v>4.0324260469061235E-2</v>
      </c>
      <c r="L158" s="50">
        <v>6.4943725656478338E-2</v>
      </c>
      <c r="M158" s="50">
        <v>0.13880007669610625</v>
      </c>
      <c r="N158" s="50">
        <v>0.14810702221372704</v>
      </c>
      <c r="O158" s="50">
        <v>1.7388711255494235E-2</v>
      </c>
      <c r="P158" s="50">
        <v>0.15883960978492459</v>
      </c>
      <c r="Q158" s="50">
        <v>0.18872627628028305</v>
      </c>
      <c r="R158" s="50">
        <v>0.2545924258623799</v>
      </c>
      <c r="S158" s="50">
        <v>0.41036851885399561</v>
      </c>
      <c r="T158" s="50">
        <v>0.37764571786636381</v>
      </c>
      <c r="U158" s="50">
        <v>0.45364504496077179</v>
      </c>
      <c r="V158" s="50">
        <v>0.46712835179748674</v>
      </c>
    </row>
    <row r="159" spans="1:22" s="17" customFormat="1" ht="13.2" thickBot="1" x14ac:dyDescent="0.25">
      <c r="A159" s="55"/>
      <c r="B159" s="36" t="s">
        <v>129</v>
      </c>
      <c r="C159" s="28">
        <v>411214087.7120139</v>
      </c>
      <c r="D159" s="28">
        <v>436834559.72840619</v>
      </c>
      <c r="E159" s="28">
        <v>470551679.93125004</v>
      </c>
      <c r="F159" s="28">
        <v>354125672.48150003</v>
      </c>
      <c r="G159" s="28">
        <v>260065065.13607401</v>
      </c>
      <c r="H159" s="28">
        <v>142755551.78168139</v>
      </c>
      <c r="I159" s="28">
        <v>273756376.68427688</v>
      </c>
      <c r="J159" s="28">
        <v>471850232.38867688</v>
      </c>
      <c r="K159" s="28">
        <v>406925362.45999998</v>
      </c>
      <c r="L159" s="28">
        <v>336098362.93000001</v>
      </c>
      <c r="M159" s="28">
        <v>437999979.98000002</v>
      </c>
      <c r="N159" s="28">
        <v>464300316.95999998</v>
      </c>
      <c r="O159" s="28">
        <v>363234637.12</v>
      </c>
      <c r="P159" s="28">
        <v>469417484</v>
      </c>
      <c r="Q159" s="28">
        <v>366990257.22999996</v>
      </c>
      <c r="R159" s="28">
        <v>316286334.60000002</v>
      </c>
      <c r="S159" s="28">
        <v>212199537.56</v>
      </c>
      <c r="T159" s="28">
        <v>192820564.5</v>
      </c>
      <c r="U159" s="28">
        <v>193702702.59999999</v>
      </c>
      <c r="V159" s="28">
        <v>187002438.61000001</v>
      </c>
    </row>
  </sheetData>
  <sortState xmlns:xlrd2="http://schemas.microsoft.com/office/spreadsheetml/2017/richdata2" ref="B67:S72">
    <sortCondition ref="B66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60</vt:i4>
      </vt:variant>
    </vt:vector>
  </HeadingPairs>
  <TitlesOfParts>
    <vt:vector size="63" baseType="lpstr">
      <vt:lpstr>Contents</vt:lpstr>
      <vt:lpstr>Report Data</vt:lpstr>
      <vt:lpstr>Additional Data</vt:lpstr>
      <vt:lpstr>'Report Data'!_Toc504492410</vt:lpstr>
      <vt:lpstr>'Report Data'!_Toc504492413</vt:lpstr>
      <vt:lpstr>'Report Data'!_Toc504492414</vt:lpstr>
      <vt:lpstr>'Report Data'!_Toc504492415</vt:lpstr>
      <vt:lpstr>'Report Data'!_Toc504492417</vt:lpstr>
      <vt:lpstr>'Report Data'!_Toc504492419</vt:lpstr>
      <vt:lpstr>'Report Data'!_Toc504492421</vt:lpstr>
      <vt:lpstr>'Report Data'!_Toc504492423</vt:lpstr>
      <vt:lpstr>'Report Data'!_Toc504492424</vt:lpstr>
      <vt:lpstr>'Report Data'!_Toc504492425</vt:lpstr>
      <vt:lpstr>'Report Data'!_Toc504492426</vt:lpstr>
      <vt:lpstr>'Report Data'!_Toc504492428</vt:lpstr>
      <vt:lpstr>'Report Data'!_Toc504492429</vt:lpstr>
      <vt:lpstr>'Report Data'!_Toc504492430</vt:lpstr>
      <vt:lpstr>'Report Data'!_Toc504492431</vt:lpstr>
      <vt:lpstr>'Report Data'!_Toc504492432</vt:lpstr>
      <vt:lpstr>'Report Data'!_Toc504492434</vt:lpstr>
      <vt:lpstr>'Report Data'!_Toc504492435</vt:lpstr>
      <vt:lpstr>'Report Data'!_Toc504492436</vt:lpstr>
      <vt:lpstr>'Report Data'!_Toc504492497</vt:lpstr>
      <vt:lpstr>'Report Data'!_Toc504544842</vt:lpstr>
      <vt:lpstr>'Report Data'!_Toc504544845</vt:lpstr>
      <vt:lpstr>'Report Data'!_Toc504544849</vt:lpstr>
      <vt:lpstr>'Report Data'!_Toc504544850</vt:lpstr>
      <vt:lpstr>'Report Data'!_Toc504544852</vt:lpstr>
      <vt:lpstr>'Report Data'!_Toc504544857</vt:lpstr>
      <vt:lpstr>'Report Data'!_Toc509481036</vt:lpstr>
      <vt:lpstr>'Report Data'!_Toc509481061</vt:lpstr>
      <vt:lpstr>'Report Data'!_Toc509481062</vt:lpstr>
      <vt:lpstr>'Report Data'!_Toc509481063</vt:lpstr>
      <vt:lpstr>'Report Data'!_Toc509481064</vt:lpstr>
      <vt:lpstr>'Report Data'!_Toc509481065</vt:lpstr>
      <vt:lpstr>'Report Data'!_Toc509481066</vt:lpstr>
      <vt:lpstr>'Report Data'!_Toc509481067</vt:lpstr>
      <vt:lpstr>'Report Data'!_Toc509481068</vt:lpstr>
      <vt:lpstr>'Report Data'!_Toc509481069</vt:lpstr>
      <vt:lpstr>'Report Data'!_Toc509481070</vt:lpstr>
      <vt:lpstr>'Report Data'!_Toc509481071</vt:lpstr>
      <vt:lpstr>'Report Data'!_Toc509481072</vt:lpstr>
      <vt:lpstr>'Report Data'!_Toc509481073</vt:lpstr>
      <vt:lpstr>'Report Data'!_Toc509481074</vt:lpstr>
      <vt:lpstr>'Report Data'!_Toc509481075</vt:lpstr>
      <vt:lpstr>'Report Data'!_Toc509481076</vt:lpstr>
      <vt:lpstr>'Report Data'!_Toc509481077</vt:lpstr>
      <vt:lpstr>'Report Data'!_Toc509481078</vt:lpstr>
      <vt:lpstr>'Report Data'!_Toc509481079</vt:lpstr>
      <vt:lpstr>'Report Data'!_Toc509481080</vt:lpstr>
      <vt:lpstr>'Report Data'!_Toc509481081</vt:lpstr>
      <vt:lpstr>'Report Data'!_Toc509481082</vt:lpstr>
      <vt:lpstr>'Report Data'!_Toc509481083</vt:lpstr>
      <vt:lpstr>'Report Data'!_Toc509481084</vt:lpstr>
      <vt:lpstr>'Report Data'!_Toc509481087</vt:lpstr>
      <vt:lpstr>'Report Data'!_Toc509481090</vt:lpstr>
      <vt:lpstr>'Report Data'!_Toc509481091</vt:lpstr>
      <vt:lpstr>'Report Data'!_Toc509481092</vt:lpstr>
      <vt:lpstr>'Report Data'!_Toc509481094</vt:lpstr>
      <vt:lpstr>'Report Data'!_Toc509481096</vt:lpstr>
      <vt:lpstr>'Report Data'!_Toc509481097</vt:lpstr>
      <vt:lpstr>'Report Data'!_Toc509481102</vt:lpstr>
      <vt:lpstr>'Report Data'!_Toc509481103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Quirk - ODI Consultant</dc:creator>
  <cp:lastModifiedBy>Beenzu MC. Chishala</cp:lastModifiedBy>
  <dcterms:created xsi:type="dcterms:W3CDTF">2018-06-18T08:30:22Z</dcterms:created>
  <dcterms:modified xsi:type="dcterms:W3CDTF">2021-02-08T13:45:38Z</dcterms:modified>
</cp:coreProperties>
</file>