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3rd Quarter Reports\NBFIs Web Submissions September 2017\"/>
    </mc:Choice>
  </mc:AlternateContent>
  <bookViews>
    <workbookView xWindow="120" yWindow="345" windowWidth="15180" windowHeight="10380"/>
  </bookViews>
  <sheets>
    <sheet name="A" sheetId="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8" i="8" l="1"/>
  <c r="E21" i="8" l="1"/>
  <c r="B7" i="8" l="1"/>
  <c r="B8" i="8"/>
  <c r="E23" i="8"/>
  <c r="E9" i="8"/>
  <c r="E6" i="8"/>
  <c r="E24" i="8" l="1"/>
  <c r="E15" i="8"/>
  <c r="C6" i="8"/>
  <c r="C23" i="8"/>
  <c r="C18" i="8"/>
  <c r="C9" i="8" l="1"/>
  <c r="C15" i="8" s="1"/>
  <c r="C24" i="8"/>
  <c r="G19" i="8" l="1"/>
  <c r="F7" i="8"/>
  <c r="F8" i="8"/>
  <c r="F10" i="8"/>
  <c r="F11" i="8"/>
  <c r="G13" i="8"/>
  <c r="G14" i="8"/>
  <c r="G17" i="8"/>
  <c r="G20" i="8"/>
  <c r="G21" i="8"/>
  <c r="G22" i="8"/>
  <c r="G12" i="8" l="1"/>
  <c r="G16" i="8"/>
  <c r="G18" i="8" s="1"/>
  <c r="G9" i="8"/>
  <c r="G23" i="8"/>
  <c r="G6" i="8"/>
  <c r="G15" i="8" l="1"/>
  <c r="G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<sst xmlns="http://schemas.openxmlformats.org/spreadsheetml/2006/main" count="22" uniqueCount="20">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</sst>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43" fontId="0" fillId="0" borderId="0" xfId="1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43" fontId="0" fillId="0" borderId="0" xfId="1" applyFont="1" applyFill="1"/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mulenga/Desktop/Copy%20of%20skasaroCros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3)"/>
      <sheetName val="report"/>
      <sheetName val="Sheet1"/>
      <sheetName val="Sheet2"/>
      <sheetName val="Sheet3"/>
    </sheetNames>
    <sheetDataSet>
      <sheetData sheetId="0"/>
      <sheetData sheetId="1">
        <row r="10">
          <cell r="AV10">
            <v>31792528.284388442</v>
          </cell>
        </row>
        <row r="11">
          <cell r="AV11">
            <v>5136623.0139999995</v>
          </cell>
        </row>
        <row r="13">
          <cell r="AV13">
            <v>4760766.4000000078</v>
          </cell>
        </row>
        <row r="14">
          <cell r="AV14">
            <v>165887.34999999998</v>
          </cell>
        </row>
        <row r="15">
          <cell r="AV15">
            <v>6299871.5</v>
          </cell>
        </row>
        <row r="16">
          <cell r="AV16">
            <v>9860390.0357999988</v>
          </cell>
        </row>
        <row r="17">
          <cell r="AV17">
            <v>4463919.6709999936</v>
          </cell>
        </row>
        <row r="19">
          <cell r="AV19">
            <v>14155835.029999999</v>
          </cell>
        </row>
        <row r="20">
          <cell r="AV20">
            <v>2660403</v>
          </cell>
        </row>
        <row r="22">
          <cell r="AV22">
            <v>29023708.02</v>
          </cell>
        </row>
        <row r="23">
          <cell r="AV23">
            <v>590639</v>
          </cell>
        </row>
        <row r="24">
          <cell r="AV24">
            <v>4173014.952188449</v>
          </cell>
        </row>
        <row r="25">
          <cell r="AV25">
            <v>11876386.25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workbookViewId="0">
      <pane xSplit="1" topLeftCell="B1" activePane="topRight" state="frozen"/>
      <selection activeCell="A4" sqref="A4"/>
      <selection pane="topRight" activeCell="C11" sqref="C11"/>
    </sheetView>
  </sheetViews>
  <sheetFormatPr defaultColWidth="9.140625" defaultRowHeight="18.75" x14ac:dyDescent="0.3"/>
  <cols>
    <col min="1" max="1" width="41.85546875" style="14" customWidth="1"/>
    <col min="2" max="2" width="21.7109375" style="14" customWidth="1"/>
    <col min="3" max="3" width="20.7109375" style="14" customWidth="1"/>
    <col min="4" max="4" width="17.85546875" style="14" customWidth="1"/>
    <col min="5" max="7" width="19.28515625" style="14" customWidth="1"/>
    <col min="8" max="8" width="9.140625" style="14"/>
    <col min="9" max="9" width="14.85546875" style="14" customWidth="1"/>
    <col min="10" max="10" width="14.85546875" style="14" bestFit="1" customWidth="1"/>
    <col min="11" max="16384" width="9.140625" style="14"/>
  </cols>
  <sheetData>
    <row r="1" spans="1:10" s="1" customFormat="1" ht="18.75" customHeight="1" x14ac:dyDescent="0.25">
      <c r="A1" s="30" t="s">
        <v>3</v>
      </c>
      <c r="B1" s="30"/>
      <c r="C1" s="30"/>
      <c r="D1" s="30"/>
      <c r="E1" s="30"/>
      <c r="F1" s="30"/>
      <c r="G1" s="30"/>
    </row>
    <row r="2" spans="1:10" s="2" customFormat="1" x14ac:dyDescent="0.3"/>
    <row r="3" spans="1:10" s="2" customFormat="1" x14ac:dyDescent="0.3"/>
    <row r="4" spans="1:10" s="3" customFormat="1" ht="18.75" customHeight="1" x14ac:dyDescent="0.3">
      <c r="A4" s="20" t="s">
        <v>19</v>
      </c>
      <c r="B4" s="26">
        <v>42795</v>
      </c>
      <c r="C4" s="27"/>
      <c r="D4" s="26">
        <v>42887</v>
      </c>
      <c r="E4" s="27"/>
      <c r="F4" s="26">
        <v>42979</v>
      </c>
      <c r="G4" s="27"/>
    </row>
    <row r="5" spans="1:10" s="3" customFormat="1" x14ac:dyDescent="0.3">
      <c r="A5" s="4" t="s">
        <v>0</v>
      </c>
      <c r="B5" s="28"/>
      <c r="C5" s="29"/>
      <c r="D5" s="28"/>
      <c r="E5" s="29"/>
      <c r="F5" s="28"/>
      <c r="G5" s="29"/>
    </row>
    <row r="6" spans="1:10" s="7" customFormat="1" x14ac:dyDescent="0.3">
      <c r="A6" s="5" t="s">
        <v>4</v>
      </c>
      <c r="B6" s="6"/>
      <c r="C6" s="6">
        <f>B7+B8</f>
        <v>34527704.719999999</v>
      </c>
      <c r="D6" s="6"/>
      <c r="E6" s="6">
        <f t="shared" ref="E6" si="0">D7+D8</f>
        <v>42957495</v>
      </c>
      <c r="F6" s="6"/>
      <c r="G6" s="6">
        <f t="shared" ref="G6" si="1">F7+F8</f>
        <v>36929151.298388444</v>
      </c>
      <c r="I6" s="15"/>
    </row>
    <row r="7" spans="1:10" s="11" customFormat="1" x14ac:dyDescent="0.3">
      <c r="A7" s="9" t="s">
        <v>5</v>
      </c>
      <c r="B7" s="10">
        <f>36847662.91-8093537</f>
        <v>28754125.909999996</v>
      </c>
      <c r="C7" s="10"/>
      <c r="D7" s="10">
        <v>35052969</v>
      </c>
      <c r="E7" s="10"/>
      <c r="F7" s="10">
        <f>[1]report!$AV$10</f>
        <v>31792528.284388442</v>
      </c>
      <c r="G7" s="10"/>
      <c r="I7" s="15"/>
    </row>
    <row r="8" spans="1:10" s="11" customFormat="1" x14ac:dyDescent="0.3">
      <c r="A8" s="9" t="s">
        <v>6</v>
      </c>
      <c r="B8" s="10">
        <f>8773578.81-3000000</f>
        <v>5773578.8100000005</v>
      </c>
      <c r="C8" s="10"/>
      <c r="D8" s="10">
        <v>7904526</v>
      </c>
      <c r="E8" s="10"/>
      <c r="F8" s="10">
        <f>[1]report!$AV$11</f>
        <v>5136623.0139999995</v>
      </c>
      <c r="G8" s="10"/>
      <c r="I8" s="15"/>
    </row>
    <row r="9" spans="1:10" s="7" customFormat="1" x14ac:dyDescent="0.3">
      <c r="A9" s="5" t="s">
        <v>7</v>
      </c>
      <c r="B9" s="6"/>
      <c r="C9" s="6">
        <f>B10+B11</f>
        <v>4782174.46</v>
      </c>
      <c r="D9" s="6"/>
      <c r="E9" s="6">
        <f t="shared" ref="E9" si="2">D10+D11</f>
        <v>4594197</v>
      </c>
      <c r="F9" s="10"/>
      <c r="G9" s="6">
        <f t="shared" ref="G9" si="3">F10+F11</f>
        <v>4926653.7500000075</v>
      </c>
      <c r="I9" s="15"/>
      <c r="J9" s="8"/>
    </row>
    <row r="10" spans="1:10" s="11" customFormat="1" x14ac:dyDescent="0.3">
      <c r="A10" s="9" t="s">
        <v>5</v>
      </c>
      <c r="B10" s="10">
        <v>4512314.59</v>
      </c>
      <c r="C10" s="10"/>
      <c r="D10" s="10">
        <v>3962935</v>
      </c>
      <c r="E10" s="10"/>
      <c r="F10" s="22">
        <f>[1]report!$AV$13</f>
        <v>4760766.4000000078</v>
      </c>
      <c r="G10" s="10"/>
      <c r="I10" s="15"/>
    </row>
    <row r="11" spans="1:10" s="11" customFormat="1" x14ac:dyDescent="0.3">
      <c r="A11" s="9" t="s">
        <v>6</v>
      </c>
      <c r="B11" s="10">
        <v>269859.87</v>
      </c>
      <c r="C11" s="10"/>
      <c r="D11" s="10">
        <v>631262</v>
      </c>
      <c r="E11" s="10"/>
      <c r="F11" s="10">
        <f>[1]report!$AV$14</f>
        <v>165887.34999999998</v>
      </c>
      <c r="G11" s="10"/>
      <c r="I11" s="15"/>
    </row>
    <row r="12" spans="1:10" s="11" customFormat="1" x14ac:dyDescent="0.3">
      <c r="A12" s="9" t="s">
        <v>8</v>
      </c>
      <c r="B12" s="10"/>
      <c r="C12" s="10">
        <v>6567815.4699999997</v>
      </c>
      <c r="D12" s="10"/>
      <c r="E12" s="10">
        <v>7369373</v>
      </c>
      <c r="F12" s="10"/>
      <c r="G12" s="10">
        <f>[1]report!$AV$15</f>
        <v>6299871.5</v>
      </c>
      <c r="I12" s="15"/>
    </row>
    <row r="13" spans="1:10" s="11" customFormat="1" x14ac:dyDescent="0.3">
      <c r="A13" s="9" t="s">
        <v>9</v>
      </c>
      <c r="B13" s="10"/>
      <c r="C13" s="10">
        <v>9005375.0600000005</v>
      </c>
      <c r="D13" s="10"/>
      <c r="E13" s="10">
        <v>8994400</v>
      </c>
      <c r="F13" s="10"/>
      <c r="G13" s="10">
        <f>[1]report!$AV$16</f>
        <v>9860390.0357999988</v>
      </c>
      <c r="I13" s="15"/>
    </row>
    <row r="14" spans="1:10" s="11" customFormat="1" x14ac:dyDescent="0.3">
      <c r="A14" s="9" t="s">
        <v>10</v>
      </c>
      <c r="B14" s="10"/>
      <c r="C14" s="10">
        <v>6341993.5999999996</v>
      </c>
      <c r="D14" s="10"/>
      <c r="E14" s="10">
        <v>5606554</v>
      </c>
      <c r="F14" s="10"/>
      <c r="G14" s="10">
        <f>[1]report!$AV$17</f>
        <v>4463919.6709999936</v>
      </c>
      <c r="I14" s="15"/>
    </row>
    <row r="15" spans="1:10" s="7" customFormat="1" ht="18.75" customHeight="1" x14ac:dyDescent="0.3">
      <c r="A15" s="5" t="s">
        <v>2</v>
      </c>
      <c r="B15" s="6"/>
      <c r="C15" s="6">
        <f>C6+C9+C12+C13+C14</f>
        <v>61225063.310000002</v>
      </c>
      <c r="D15" s="6"/>
      <c r="E15" s="6">
        <f t="shared" ref="E15" si="4">E6+E9+E12+E13+E14</f>
        <v>69522019</v>
      </c>
      <c r="F15" s="6"/>
      <c r="G15" s="6">
        <f>G6+G9+G12+G13+G14</f>
        <v>62479986.255188443</v>
      </c>
      <c r="I15" s="15"/>
    </row>
    <row r="16" spans="1:10" s="11" customFormat="1" x14ac:dyDescent="0.3">
      <c r="A16" s="9" t="s">
        <v>11</v>
      </c>
      <c r="B16" s="10"/>
      <c r="C16" s="10">
        <v>6497559.2000000002</v>
      </c>
      <c r="D16" s="10"/>
      <c r="E16" s="10">
        <v>9022488</v>
      </c>
      <c r="F16" s="10"/>
      <c r="G16" s="10">
        <f>[1]report!$AV$19</f>
        <v>14155835.029999999</v>
      </c>
      <c r="I16" s="15"/>
    </row>
    <row r="17" spans="1:10" s="11" customFormat="1" x14ac:dyDescent="0.3">
      <c r="A17" s="9" t="s">
        <v>18</v>
      </c>
      <c r="B17" s="10"/>
      <c r="C17" s="10">
        <v>1935086</v>
      </c>
      <c r="D17" s="10"/>
      <c r="E17" s="10">
        <v>2388337</v>
      </c>
      <c r="F17" s="10"/>
      <c r="G17" s="10">
        <f>[1]report!$AV$20</f>
        <v>2660403</v>
      </c>
      <c r="I17" s="15"/>
    </row>
    <row r="18" spans="1:10" s="7" customFormat="1" x14ac:dyDescent="0.3">
      <c r="A18" s="5" t="s">
        <v>12</v>
      </c>
      <c r="B18" s="6"/>
      <c r="C18" s="6">
        <f>C16+C17</f>
        <v>8432645.1999999993</v>
      </c>
      <c r="D18" s="6"/>
      <c r="E18" s="6">
        <f t="shared" ref="E18" si="5">E16+E17</f>
        <v>11410825</v>
      </c>
      <c r="F18" s="6"/>
      <c r="G18" s="6">
        <f>G16+G17</f>
        <v>16816238.030000001</v>
      </c>
      <c r="I18" s="15"/>
      <c r="J18" s="8"/>
    </row>
    <row r="19" spans="1:10" s="11" customFormat="1" x14ac:dyDescent="0.3">
      <c r="A19" s="9" t="s">
        <v>13</v>
      </c>
      <c r="B19" s="10"/>
      <c r="C19" s="10">
        <v>28128338</v>
      </c>
      <c r="D19" s="10"/>
      <c r="E19" s="10">
        <v>32112210</v>
      </c>
      <c r="F19" s="10"/>
      <c r="G19" s="10">
        <f>[1]report!$AV$22</f>
        <v>29023708.02</v>
      </c>
      <c r="I19" s="15"/>
    </row>
    <row r="20" spans="1:10" s="11" customFormat="1" x14ac:dyDescent="0.3">
      <c r="A20" s="9" t="s">
        <v>14</v>
      </c>
      <c r="B20" s="10"/>
      <c r="C20" s="10">
        <v>971124</v>
      </c>
      <c r="D20" s="10"/>
      <c r="E20" s="10">
        <v>590639</v>
      </c>
      <c r="F20" s="10"/>
      <c r="G20" s="10">
        <f>[1]report!$AV$23</f>
        <v>590639</v>
      </c>
      <c r="I20" s="15"/>
    </row>
    <row r="21" spans="1:10" s="24" customFormat="1" x14ac:dyDescent="0.3">
      <c r="A21" s="23" t="s">
        <v>15</v>
      </c>
      <c r="B21" s="22"/>
      <c r="C21" s="22">
        <v>11312474.369999999</v>
      </c>
      <c r="D21" s="22"/>
      <c r="E21" s="22">
        <f>5836746+7591313</f>
        <v>13428059</v>
      </c>
      <c r="F21" s="22"/>
      <c r="G21" s="22">
        <f>[1]report!$AV$24</f>
        <v>4173014.952188449</v>
      </c>
      <c r="I21" s="25"/>
    </row>
    <row r="22" spans="1:10" s="11" customFormat="1" x14ac:dyDescent="0.3">
      <c r="A22" s="9" t="s">
        <v>1</v>
      </c>
      <c r="B22" s="10"/>
      <c r="C22" s="10">
        <v>12380481.93</v>
      </c>
      <c r="D22" s="10"/>
      <c r="E22" s="10">
        <v>11980286</v>
      </c>
      <c r="F22" s="10"/>
      <c r="G22" s="10">
        <f>[1]report!$AV$25</f>
        <v>11876386.25</v>
      </c>
      <c r="I22" s="15"/>
    </row>
    <row r="23" spans="1:10" s="7" customFormat="1" x14ac:dyDescent="0.3">
      <c r="A23" s="5" t="s">
        <v>16</v>
      </c>
      <c r="B23" s="6"/>
      <c r="C23" s="6">
        <f>C19+C20+C21+C22</f>
        <v>52792418.299999997</v>
      </c>
      <c r="D23" s="6"/>
      <c r="E23" s="6">
        <f t="shared" ref="E23" si="6">E19+E20+E21+E22</f>
        <v>58111194</v>
      </c>
      <c r="F23" s="6"/>
      <c r="G23" s="6">
        <f t="shared" ref="G23" si="7">G19+G20+G21+G22</f>
        <v>45663748.22218845</v>
      </c>
      <c r="I23" s="15"/>
    </row>
    <row r="24" spans="1:10" s="7" customFormat="1" ht="19.5" customHeight="1" x14ac:dyDescent="0.3">
      <c r="A24" s="5" t="s">
        <v>17</v>
      </c>
      <c r="B24" s="6"/>
      <c r="C24" s="6">
        <f>C23+C18</f>
        <v>61225063.5</v>
      </c>
      <c r="D24" s="6"/>
      <c r="E24" s="6">
        <f t="shared" ref="E24" si="8">E23+E18</f>
        <v>69522019</v>
      </c>
      <c r="F24" s="6"/>
      <c r="G24" s="6">
        <f t="shared" ref="G24" si="9">G23+G18</f>
        <v>62479986.252188452</v>
      </c>
      <c r="I24" s="15"/>
    </row>
    <row r="25" spans="1:10" s="11" customFormat="1" x14ac:dyDescent="0.3">
      <c r="A25" s="2"/>
      <c r="D25" s="12"/>
      <c r="I25" s="12"/>
    </row>
    <row r="26" spans="1:10" s="2" customFormat="1" x14ac:dyDescent="0.3">
      <c r="A26" s="20"/>
      <c r="B26" s="20"/>
      <c r="C26" s="20"/>
      <c r="E26" s="13"/>
      <c r="F26" s="19"/>
      <c r="G26" s="21"/>
    </row>
    <row r="27" spans="1:10" s="2" customFormat="1" x14ac:dyDescent="0.3">
      <c r="A27" s="13"/>
      <c r="B27" s="13"/>
      <c r="C27" s="13"/>
      <c r="E27" s="13"/>
      <c r="F27" s="17"/>
      <c r="G27" s="13"/>
    </row>
    <row r="28" spans="1:10" s="2" customFormat="1" x14ac:dyDescent="0.3">
      <c r="A28" s="16"/>
      <c r="B28" s="16"/>
      <c r="C28" s="17"/>
      <c r="F28" s="17"/>
      <c r="G28" s="16"/>
    </row>
    <row r="29" spans="1:10" s="2" customFormat="1" x14ac:dyDescent="0.3">
      <c r="F29" s="17"/>
    </row>
    <row r="30" spans="1:10" s="2" customFormat="1" x14ac:dyDescent="0.3">
      <c r="F30" s="17"/>
    </row>
    <row r="31" spans="1:10" s="2" customFormat="1" x14ac:dyDescent="0.3">
      <c r="F31" s="17"/>
    </row>
    <row r="32" spans="1:10" s="2" customFormat="1" x14ac:dyDescent="0.3">
      <c r="F32" s="17"/>
    </row>
    <row r="33" spans="1:7" s="2" customFormat="1" x14ac:dyDescent="0.3">
      <c r="F33" s="17"/>
    </row>
    <row r="34" spans="1:7" s="2" customFormat="1" x14ac:dyDescent="0.3">
      <c r="F34" s="17"/>
    </row>
    <row r="35" spans="1:7" s="2" customFormat="1" x14ac:dyDescent="0.3">
      <c r="A35" s="20"/>
      <c r="B35" s="20"/>
      <c r="C35" s="20"/>
      <c r="F35" s="19"/>
      <c r="G35" s="20"/>
    </row>
    <row r="36" spans="1:7" s="2" customFormat="1" x14ac:dyDescent="0.3">
      <c r="F36" s="17"/>
    </row>
    <row r="37" spans="1:7" s="2" customFormat="1" x14ac:dyDescent="0.3">
      <c r="F37" s="17"/>
    </row>
    <row r="38" spans="1:7" s="2" customFormat="1" x14ac:dyDescent="0.3">
      <c r="F38" s="17"/>
    </row>
    <row r="39" spans="1:7" s="2" customFormat="1" x14ac:dyDescent="0.3">
      <c r="F39" s="17"/>
    </row>
    <row r="40" spans="1:7" s="2" customFormat="1" x14ac:dyDescent="0.3">
      <c r="F40" s="17"/>
    </row>
    <row r="41" spans="1:7" s="2" customFormat="1" x14ac:dyDescent="0.3">
      <c r="F41" s="17"/>
    </row>
    <row r="42" spans="1:7" s="2" customFormat="1" x14ac:dyDescent="0.3">
      <c r="F42" s="17"/>
    </row>
    <row r="43" spans="1:7" s="2" customFormat="1" x14ac:dyDescent="0.3">
      <c r="F43" s="17"/>
    </row>
    <row r="44" spans="1:7" s="2" customFormat="1" x14ac:dyDescent="0.3">
      <c r="A44" s="20"/>
      <c r="B44" s="20"/>
      <c r="C44" s="20"/>
      <c r="D44" s="18"/>
      <c r="F44" s="19"/>
      <c r="G44" s="20"/>
    </row>
    <row r="45" spans="1:7" s="2" customFormat="1" x14ac:dyDescent="0.3">
      <c r="B45" s="18"/>
    </row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4">
    <mergeCell ref="B4:C5"/>
    <mergeCell ref="D4:E5"/>
    <mergeCell ref="F4:G5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2017-10-19T07:45:23Z</dcterms:modified>
</cp:coreProperties>
</file>